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minimized="1" xWindow="0" yWindow="0" windowWidth="22260" windowHeight="12648" firstSheet="1" activeTab="1"/>
  </bookViews>
  <sheets>
    <sheet name="Sheet1" sheetId="1" r:id="rId1"/>
    <sheet name="Sheet3" sheetId="3" r:id="rId2"/>
    <sheet name="Sheet2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3" l="1"/>
  <c r="F39" i="3"/>
  <c r="F40" i="3"/>
  <c r="F42" i="3"/>
  <c r="F31" i="3"/>
  <c r="F26" i="3"/>
  <c r="F30" i="3"/>
  <c r="F35" i="3"/>
  <c r="F38" i="3"/>
  <c r="F29" i="3"/>
  <c r="F36" i="3"/>
  <c r="F28" i="3"/>
  <c r="F34" i="3"/>
  <c r="F33" i="3"/>
  <c r="F27" i="3"/>
  <c r="F43" i="3"/>
  <c r="F41" i="3"/>
  <c r="F32" i="3"/>
  <c r="F45" i="3"/>
  <c r="F44" i="3"/>
  <c r="F25" i="3"/>
  <c r="K41" i="1"/>
  <c r="L4" i="1" l="1"/>
  <c r="L3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2" i="1"/>
  <c r="K2" i="1" l="1"/>
  <c r="I20" i="2" l="1"/>
  <c r="P8" i="1"/>
  <c r="Q8" i="1"/>
  <c r="R8" i="1"/>
  <c r="S8" i="1"/>
  <c r="T8" i="1"/>
  <c r="U8" i="1"/>
  <c r="O8" i="1"/>
  <c r="O10" i="1" s="1"/>
  <c r="U6" i="1"/>
  <c r="T11" i="1" s="1"/>
  <c r="U3" i="1"/>
  <c r="U4" i="1"/>
  <c r="U5" i="1"/>
  <c r="U2" i="1"/>
  <c r="H15" i="2"/>
  <c r="I21" i="2"/>
  <c r="I22" i="2"/>
  <c r="I23" i="2"/>
  <c r="I24" i="2"/>
  <c r="K7" i="2"/>
  <c r="K28" i="1" l="1"/>
  <c r="K29" i="1"/>
  <c r="K42" i="1"/>
  <c r="K39" i="1"/>
  <c r="K20" i="1"/>
  <c r="K8" i="1"/>
  <c r="K14" i="1"/>
  <c r="K18" i="1"/>
  <c r="K16" i="1"/>
  <c r="K34" i="1"/>
  <c r="K22" i="1"/>
  <c r="K38" i="1"/>
  <c r="K35" i="1"/>
  <c r="K36" i="1"/>
  <c r="K31" i="1"/>
  <c r="K10" i="1"/>
  <c r="K24" i="1"/>
  <c r="K5" i="1"/>
  <c r="K40" i="1"/>
  <c r="K19" i="1"/>
  <c r="K23" i="1"/>
  <c r="K26" i="1"/>
  <c r="K6" i="1"/>
  <c r="K4" i="1"/>
  <c r="K12" i="1"/>
  <c r="K33" i="1"/>
  <c r="K9" i="1"/>
  <c r="K30" i="1"/>
  <c r="K13" i="1"/>
  <c r="K25" i="1"/>
  <c r="K11" i="1"/>
  <c r="K3" i="1"/>
  <c r="K7" i="1"/>
  <c r="K17" i="1"/>
  <c r="K21" i="1"/>
  <c r="K27" i="1"/>
  <c r="K37" i="1"/>
  <c r="K43" i="1"/>
  <c r="K32" i="1"/>
  <c r="K15" i="1"/>
  <c r="E24" i="2"/>
  <c r="B24" i="2"/>
  <c r="B21" i="2"/>
  <c r="C21" i="2"/>
  <c r="D21" i="2"/>
  <c r="E21" i="2"/>
  <c r="F21" i="2"/>
  <c r="G21" i="2"/>
  <c r="B22" i="2"/>
  <c r="C22" i="2"/>
  <c r="D22" i="2"/>
  <c r="E22" i="2"/>
  <c r="F22" i="2"/>
  <c r="G22" i="2"/>
  <c r="B23" i="2"/>
  <c r="C23" i="2"/>
  <c r="D23" i="2"/>
  <c r="E23" i="2"/>
  <c r="F23" i="2"/>
  <c r="G23" i="2"/>
  <c r="C24" i="2"/>
  <c r="D24" i="2"/>
  <c r="F24" i="2"/>
  <c r="G24" i="2"/>
  <c r="C20" i="2"/>
  <c r="D20" i="2"/>
  <c r="E20" i="2"/>
  <c r="F20" i="2"/>
  <c r="G20" i="2"/>
  <c r="B20" i="2"/>
  <c r="K8" i="2"/>
  <c r="K9" i="2"/>
  <c r="K10" i="2"/>
  <c r="K6" i="2"/>
  <c r="H16" i="2"/>
  <c r="H17" i="2"/>
  <c r="H18" i="2"/>
  <c r="H19" i="2"/>
</calcChain>
</file>

<file path=xl/sharedStrings.xml><?xml version="1.0" encoding="utf-8"?>
<sst xmlns="http://schemas.openxmlformats.org/spreadsheetml/2006/main" count="128" uniqueCount="76">
  <si>
    <t>Country</t>
  </si>
  <si>
    <t>n/a</t>
  </si>
  <si>
    <t>ალბანეთი</t>
  </si>
  <si>
    <t>ანდორა</t>
  </si>
  <si>
    <t>სომხეთი</t>
  </si>
  <si>
    <t>ავსტრია</t>
  </si>
  <si>
    <t>აზერბაიჯანი</t>
  </si>
  <si>
    <t>ბელორუსი</t>
  </si>
  <si>
    <t>ბელგია</t>
  </si>
  <si>
    <t>ბოსნია ჰერცოგოვნია</t>
  </si>
  <si>
    <t>ბულგარეთი</t>
  </si>
  <si>
    <t>ხორვატია</t>
  </si>
  <si>
    <t>კვიპროსი</t>
  </si>
  <si>
    <t>ჩეხეთი</t>
  </si>
  <si>
    <t>დანია</t>
  </si>
  <si>
    <t>ესტონეთ</t>
  </si>
  <si>
    <t>ფინეთი</t>
  </si>
  <si>
    <t>საფრანგეთი</t>
  </si>
  <si>
    <t>საქართველო</t>
  </si>
  <si>
    <t>გერმანია</t>
  </si>
  <si>
    <t>საბერძნეთი</t>
  </si>
  <si>
    <t>უნგრეთი</t>
  </si>
  <si>
    <t>ისლანდია</t>
  </si>
  <si>
    <t>ირლანდია</t>
  </si>
  <si>
    <t>იტალია</t>
  </si>
  <si>
    <t>ლატვია</t>
  </si>
  <si>
    <t>ლიტვა</t>
  </si>
  <si>
    <t>ლუქსემბურგი</t>
  </si>
  <si>
    <t>მალტა</t>
  </si>
  <si>
    <t>მოლდოვა</t>
  </si>
  <si>
    <t>მონტენეგრო</t>
  </si>
  <si>
    <t>ნიდერლანდი</t>
  </si>
  <si>
    <t>ჩრდილოეთ მაკედონია</t>
  </si>
  <si>
    <t>ნორვეგია</t>
  </si>
  <si>
    <t>პოლონეთი</t>
  </si>
  <si>
    <t>პორტუგალია</t>
  </si>
  <si>
    <t>რუმინეთი</t>
  </si>
  <si>
    <t>სან მარინო</t>
  </si>
  <si>
    <t>სერბეთი</t>
  </si>
  <si>
    <t>სლოვაკეთი</t>
  </si>
  <si>
    <t>სლოვენია</t>
  </si>
  <si>
    <t>ესპანეთი</t>
  </si>
  <si>
    <t>შვედეთი</t>
  </si>
  <si>
    <t>შვეიცარია</t>
  </si>
  <si>
    <t>თურქეთი</t>
  </si>
  <si>
    <t>უკრაინა</t>
  </si>
  <si>
    <t>გაერთიანებული სამეფო</t>
  </si>
  <si>
    <t>რუსეთი</t>
  </si>
  <si>
    <t>საშუალო ზრდა</t>
  </si>
  <si>
    <t>მთლიანი ზრდა პერიოდში</t>
  </si>
  <si>
    <t>Kazakhstan</t>
  </si>
  <si>
    <t>Kyrgyz Republic</t>
  </si>
  <si>
    <t>Tajikistan</t>
  </si>
  <si>
    <t>Turkmenistan</t>
  </si>
  <si>
    <t>Uzbekistan</t>
  </si>
  <si>
    <t>მოქალაქე A</t>
  </si>
  <si>
    <t>მოქალაქე B</t>
  </si>
  <si>
    <t>ხელფასი 2021</t>
  </si>
  <si>
    <t xml:space="preserve">ხელფასი 2022 </t>
  </si>
  <si>
    <t>% ცვლილება</t>
  </si>
  <si>
    <t>100 ლ</t>
  </si>
  <si>
    <t>1 000  ლ</t>
  </si>
  <si>
    <t>190 ლ</t>
  </si>
  <si>
    <t>1 800 ლ</t>
  </si>
  <si>
    <t>საშუალო</t>
  </si>
  <si>
    <t>მთლიანი</t>
  </si>
  <si>
    <t>ტაჯიკეთი</t>
  </si>
  <si>
    <t>უზბეკეთი</t>
  </si>
  <si>
    <t>ყირგიზეთი</t>
  </si>
  <si>
    <t xml:space="preserve">სომხეთი </t>
  </si>
  <si>
    <t>ჩრდ მაკედონია</t>
  </si>
  <si>
    <t>ბოსნია</t>
  </si>
  <si>
    <t xml:space="preserve">უკრაინა </t>
  </si>
  <si>
    <t>ბელარუსი</t>
  </si>
  <si>
    <t>N/A</t>
  </si>
  <si>
    <t>ყაზახეთი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</si>
</sst>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0" fontId="0" fillId="0" borderId="2" xfId="0" applyBorder="1"/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 wrapText="1"/>
    </xf>
    <xf numFmtId="0" fontId="1" fillId="0" borderId="0" xfId="0" applyFont="1"/>
    <xf numFmtId="2" fontId="0" fillId="0" borderId="0" xfId="0" applyNumberFormat="1"/>
    <xf numFmtId="2" fontId="0" fillId="4" borderId="0" xfId="0" applyNumberFormat="1" applyFill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7C4-461B-9694-5A435A2E21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1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Sheet3!$E$25:$E$45</c:f>
              <c:strCache>
                <c:ptCount val="21"/>
                <c:pt idx="0">
                  <c:v>საქართველო</c:v>
                </c:pt>
                <c:pt idx="1">
                  <c:v>უზბეკეთი</c:v>
                </c:pt>
                <c:pt idx="2">
                  <c:v>სერბეთი</c:v>
                </c:pt>
                <c:pt idx="3">
                  <c:v>მოლდოვა</c:v>
                </c:pt>
                <c:pt idx="4">
                  <c:v>სომხეთი </c:v>
                </c:pt>
                <c:pt idx="5">
                  <c:v>ყირგიზეთი</c:v>
                </c:pt>
                <c:pt idx="6">
                  <c:v>ტაჯიკეთი</c:v>
                </c:pt>
                <c:pt idx="7">
                  <c:v>ყაზახეთი</c:v>
                </c:pt>
                <c:pt idx="8">
                  <c:v>ბულგარეთი</c:v>
                </c:pt>
                <c:pt idx="9">
                  <c:v>ჩრდ მაკედონია</c:v>
                </c:pt>
                <c:pt idx="10">
                  <c:v>უნგრეთი</c:v>
                </c:pt>
                <c:pt idx="11">
                  <c:v>რუმინეთი</c:v>
                </c:pt>
                <c:pt idx="12">
                  <c:v>მონტენეგრო</c:v>
                </c:pt>
                <c:pt idx="13">
                  <c:v>პოლონეთი</c:v>
                </c:pt>
                <c:pt idx="14">
                  <c:v>ხორვატია</c:v>
                </c:pt>
                <c:pt idx="15">
                  <c:v>ალბანეთი</c:v>
                </c:pt>
                <c:pt idx="16">
                  <c:v>ბოსნია</c:v>
                </c:pt>
                <c:pt idx="17">
                  <c:v>თურქეთი</c:v>
                </c:pt>
                <c:pt idx="18">
                  <c:v>აზერბაიჯანი</c:v>
                </c:pt>
                <c:pt idx="19">
                  <c:v>ბელარუსი</c:v>
                </c:pt>
                <c:pt idx="20">
                  <c:v>რუსეთი</c:v>
                </c:pt>
              </c:strCache>
            </c:strRef>
          </c:cat>
          <c:val>
            <c:numRef>
              <c:f>Sheet3!$F$25:$F$45</c:f>
              <c:numCache>
                <c:formatCode>0.00%</c:formatCode>
                <c:ptCount val="21"/>
                <c:pt idx="0">
                  <c:v>4.9668333333333328E-2</c:v>
                </c:pt>
                <c:pt idx="1">
                  <c:v>4.9640000000000004E-2</c:v>
                </c:pt>
                <c:pt idx="2">
                  <c:v>3.9230000000000001E-2</c:v>
                </c:pt>
                <c:pt idx="3">
                  <c:v>3.9131666666666669E-2</c:v>
                </c:pt>
                <c:pt idx="4">
                  <c:v>3.9081666666666667E-2</c:v>
                </c:pt>
                <c:pt idx="5">
                  <c:v>3.7160000000000006E-2</c:v>
                </c:pt>
                <c:pt idx="6">
                  <c:v>3.6666666666666667E-2</c:v>
                </c:pt>
                <c:pt idx="7">
                  <c:v>3.5934999999999995E-2</c:v>
                </c:pt>
                <c:pt idx="8">
                  <c:v>3.4233333333333331E-2</c:v>
                </c:pt>
                <c:pt idx="9">
                  <c:v>3.3666666666666671E-2</c:v>
                </c:pt>
                <c:pt idx="10">
                  <c:v>3.32E-2</c:v>
                </c:pt>
                <c:pt idx="11">
                  <c:v>3.3105000000000009E-2</c:v>
                </c:pt>
                <c:pt idx="12">
                  <c:v>3.266666666666667E-2</c:v>
                </c:pt>
                <c:pt idx="13">
                  <c:v>3.2649999999999998E-2</c:v>
                </c:pt>
                <c:pt idx="14">
                  <c:v>3.1166666666666665E-2</c:v>
                </c:pt>
                <c:pt idx="15">
                  <c:v>3.0666666666666665E-2</c:v>
                </c:pt>
                <c:pt idx="16">
                  <c:v>2.7833333333333331E-2</c:v>
                </c:pt>
                <c:pt idx="17">
                  <c:v>2.559666666666667E-2</c:v>
                </c:pt>
                <c:pt idx="18">
                  <c:v>2.559666666666667E-2</c:v>
                </c:pt>
                <c:pt idx="19">
                  <c:v>-3.4033333333333333E-3</c:v>
                </c:pt>
                <c:pt idx="20">
                  <c:v>-1.1349999999999997E-2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C4-461B-9694-5A435A2E21A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16044303"/>
        <c:axId val="1916046799"/>
      </c:barChart>
      <c:catAx>
        <c:axId val="1916044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046799"/>
        <c:crosses val="autoZero"/>
        <c:auto val="1"/>
        <c:lblAlgn val="ctr"/>
        <c:lblOffset val="100"/>
        <c:noMultiLvlLbl val="0"/>
      </c:catAx>
      <c:valAx>
        <c:axId val="1916046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0443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7</xdr:row>
      <xdr:rowOff>0</xdr:rowOff>
    </xdr:from>
    <xdr:to>
      <xdr:col>19</xdr:col>
      <xdr:colOff>312420</xdr:colOff>
      <xdr:row>11</xdr:row>
      <xdr:rowOff>91440</xdr:rowOff>
    </xdr:to>
    <xdr:pic>
      <xdr:nvPicPr>
        <xdr:cNvPr id="2" name="Picture 1" descr="https://factcheck.ge/storage/media/image/2019-04-16/b4a65a40-6010-11e9-9b31-4b11cc8ebf0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280160"/>
          <a:ext cx="7277100" cy="82296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510540</xdr:colOff>
      <xdr:row>20</xdr:row>
      <xdr:rowOff>34290</xdr:rowOff>
    </xdr:from>
    <xdr:to>
      <xdr:col>13</xdr:col>
      <xdr:colOff>15240</xdr:colOff>
      <xdr:row>35</xdr:row>
      <xdr:rowOff>34290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opLeftCell="A12" workbookViewId="0">
      <selection activeCell="O36" sqref="N15:O36"/>
    </sheetView>
  </sheetViews>
  <sheetFormatPr defaultRowHeight="14.4" x14ac:dyDescent="0.3"/>
  <cols>
    <col min="11" max="11" width="9.109375" style="17" bestFit="1" customWidth="1"/>
    <col min="12" max="12" width="13.6640625" style="16" bestFit="1" customWidth="1"/>
  </cols>
  <sheetData>
    <row r="1" spans="1:21" x14ac:dyDescent="0.3">
      <c r="B1" s="15">
        <v>2019</v>
      </c>
      <c r="C1" s="15">
        <v>2020</v>
      </c>
      <c r="D1" s="15">
        <v>2021</v>
      </c>
      <c r="E1" s="15">
        <v>2022</v>
      </c>
      <c r="F1" s="15">
        <v>2023</v>
      </c>
      <c r="G1" s="15">
        <v>2024</v>
      </c>
      <c r="H1" s="15">
        <v>2025</v>
      </c>
      <c r="I1" s="15">
        <v>2026</v>
      </c>
      <c r="J1" s="15">
        <v>2027</v>
      </c>
      <c r="K1" s="17" t="s">
        <v>64</v>
      </c>
      <c r="L1" s="16" t="s">
        <v>65</v>
      </c>
      <c r="N1" t="s">
        <v>0</v>
      </c>
      <c r="O1">
        <v>2022</v>
      </c>
      <c r="P1">
        <v>2023</v>
      </c>
      <c r="Q1">
        <v>2024</v>
      </c>
      <c r="R1">
        <v>2025</v>
      </c>
      <c r="S1">
        <v>2026</v>
      </c>
      <c r="T1">
        <v>2027</v>
      </c>
    </row>
    <row r="2" spans="1:21" x14ac:dyDescent="0.3">
      <c r="A2" t="s">
        <v>18</v>
      </c>
      <c r="B2">
        <v>4.9820000000000002</v>
      </c>
      <c r="C2">
        <v>-6.76</v>
      </c>
      <c r="D2">
        <v>10.359</v>
      </c>
      <c r="E2">
        <v>3.2010000000000001</v>
      </c>
      <c r="F2">
        <v>5.8</v>
      </c>
      <c r="G2">
        <v>5.2</v>
      </c>
      <c r="H2">
        <v>5.2</v>
      </c>
      <c r="I2">
        <v>5.2</v>
      </c>
      <c r="J2">
        <v>5.2</v>
      </c>
      <c r="K2" s="17">
        <f>AVERAGE(E2:J2)</f>
        <v>4.9668333333333328</v>
      </c>
      <c r="L2" s="16">
        <f>(100*(100+E2)/100*(100+F2)/100*(100+G2)/100*(100+H2)/100*(100+I2)/100*(100+J2)/100)-100</f>
        <v>33.731135604739848</v>
      </c>
      <c r="N2" t="s">
        <v>50</v>
      </c>
      <c r="O2">
        <v>2.3199999999999998</v>
      </c>
      <c r="P2">
        <v>4.351</v>
      </c>
      <c r="Q2">
        <v>4.4379999999999997</v>
      </c>
      <c r="R2">
        <v>4.2839999999999998</v>
      </c>
      <c r="S2">
        <v>3.0840000000000001</v>
      </c>
      <c r="T2">
        <v>3.0840000000000001</v>
      </c>
      <c r="U2">
        <f>AVERAGE(O2:T2)</f>
        <v>3.5934999999999993</v>
      </c>
    </row>
    <row r="3" spans="1:21" x14ac:dyDescent="0.3">
      <c r="A3" t="s">
        <v>38</v>
      </c>
      <c r="B3">
        <v>4.3319999999999999</v>
      </c>
      <c r="C3">
        <v>-0.94499999999999995</v>
      </c>
      <c r="D3">
        <v>7.3890000000000002</v>
      </c>
      <c r="E3">
        <v>3.5379999999999998</v>
      </c>
      <c r="F3">
        <v>4</v>
      </c>
      <c r="G3">
        <v>4</v>
      </c>
      <c r="H3">
        <v>4</v>
      </c>
      <c r="I3">
        <v>4</v>
      </c>
      <c r="J3">
        <v>4</v>
      </c>
      <c r="K3" s="17">
        <f t="shared" ref="K3:K43" si="0">AVERAGE(E3:J3)</f>
        <v>3.923</v>
      </c>
      <c r="L3" s="16">
        <f t="shared" ref="L3:L44" si="1">(100*(100+E3)/100*(100+F3)/100*(100+G3)/100*(100+H3)/100*(100+I3)/100*(100+J3)/100)-100</f>
        <v>25.969808208691205</v>
      </c>
      <c r="N3" t="s">
        <v>51</v>
      </c>
      <c r="O3">
        <v>0.86299999999999999</v>
      </c>
      <c r="P3">
        <v>5.0190000000000001</v>
      </c>
      <c r="Q3">
        <v>4.1950000000000003</v>
      </c>
      <c r="R3">
        <v>4.1130000000000004</v>
      </c>
      <c r="S3">
        <v>4.0650000000000004</v>
      </c>
      <c r="T3">
        <v>4.0410000000000004</v>
      </c>
      <c r="U3">
        <f t="shared" ref="U3:U5" si="2">AVERAGE(O3:T3)</f>
        <v>3.7160000000000006</v>
      </c>
    </row>
    <row r="4" spans="1:21" x14ac:dyDescent="0.3">
      <c r="A4" t="s">
        <v>29</v>
      </c>
      <c r="B4">
        <v>3.7</v>
      </c>
      <c r="C4">
        <v>-8.3000000000000007</v>
      </c>
      <c r="D4">
        <v>13.945</v>
      </c>
      <c r="E4">
        <v>0.3</v>
      </c>
      <c r="F4">
        <v>2</v>
      </c>
      <c r="G4">
        <v>5.7830000000000004</v>
      </c>
      <c r="H4">
        <v>5.39</v>
      </c>
      <c r="I4">
        <v>5.0060000000000002</v>
      </c>
      <c r="J4">
        <v>5</v>
      </c>
      <c r="K4" s="17">
        <f t="shared" si="0"/>
        <v>3.9131666666666667</v>
      </c>
      <c r="L4" s="16">
        <f t="shared" si="1"/>
        <v>25.753419415553438</v>
      </c>
      <c r="N4" t="s">
        <v>52</v>
      </c>
      <c r="O4">
        <v>2.5</v>
      </c>
      <c r="P4">
        <v>3.5</v>
      </c>
      <c r="Q4">
        <v>4</v>
      </c>
      <c r="R4">
        <v>4</v>
      </c>
      <c r="S4">
        <v>4</v>
      </c>
      <c r="T4">
        <v>4</v>
      </c>
      <c r="U4">
        <f t="shared" si="2"/>
        <v>3.6666666666666665</v>
      </c>
    </row>
    <row r="5" spans="1:21" x14ac:dyDescent="0.3">
      <c r="A5" t="s">
        <v>23</v>
      </c>
      <c r="B5">
        <v>4.9169999999999998</v>
      </c>
      <c r="C5">
        <v>5.867</v>
      </c>
      <c r="D5">
        <v>13.478999999999999</v>
      </c>
      <c r="E5">
        <v>5.2</v>
      </c>
      <c r="F5">
        <v>4.9989999999999997</v>
      </c>
      <c r="G5">
        <v>4.04</v>
      </c>
      <c r="H5">
        <v>3.012</v>
      </c>
      <c r="I5">
        <v>3.0230000000000001</v>
      </c>
      <c r="J5">
        <v>3.03</v>
      </c>
      <c r="K5" s="17">
        <f t="shared" si="0"/>
        <v>3.8840000000000003</v>
      </c>
      <c r="L5" s="16">
        <f t="shared" si="1"/>
        <v>25.657078288027364</v>
      </c>
      <c r="N5" t="s">
        <v>53</v>
      </c>
      <c r="O5">
        <v>1.5660000000000001</v>
      </c>
      <c r="P5">
        <v>2.5470000000000002</v>
      </c>
      <c r="Q5">
        <v>2.032</v>
      </c>
      <c r="R5">
        <v>1.9370000000000001</v>
      </c>
      <c r="S5">
        <v>1.742</v>
      </c>
      <c r="T5">
        <v>1.7729999999999999</v>
      </c>
      <c r="U5">
        <f t="shared" si="2"/>
        <v>1.9328333333333336</v>
      </c>
    </row>
    <row r="6" spans="1:21" x14ac:dyDescent="0.3">
      <c r="A6" t="s">
        <v>28</v>
      </c>
      <c r="B6">
        <v>5.8609999999999998</v>
      </c>
      <c r="C6">
        <v>-8.3490000000000002</v>
      </c>
      <c r="D6">
        <v>9.4139999999999997</v>
      </c>
      <c r="E6">
        <v>4.7919999999999998</v>
      </c>
      <c r="F6">
        <v>4.4740000000000002</v>
      </c>
      <c r="G6">
        <v>3.89</v>
      </c>
      <c r="H6">
        <v>3.28</v>
      </c>
      <c r="I6">
        <v>3.3639999999999999</v>
      </c>
      <c r="J6">
        <v>3.2789999999999999</v>
      </c>
      <c r="K6" s="17">
        <f t="shared" si="0"/>
        <v>3.8465000000000003</v>
      </c>
      <c r="L6" s="16">
        <f t="shared" si="1"/>
        <v>25.402922888346069</v>
      </c>
      <c r="N6" t="s">
        <v>54</v>
      </c>
      <c r="O6">
        <v>3.3959999999999999</v>
      </c>
      <c r="P6">
        <v>4.9509999999999996</v>
      </c>
      <c r="Q6">
        <v>4.9669999999999996</v>
      </c>
      <c r="R6">
        <v>5.46</v>
      </c>
      <c r="S6">
        <v>5.49</v>
      </c>
      <c r="T6">
        <v>5.52</v>
      </c>
      <c r="U6">
        <f>AVERAGE(O6:T6)</f>
        <v>4.9640000000000004</v>
      </c>
    </row>
    <row r="7" spans="1:21" x14ac:dyDescent="0.3">
      <c r="A7" t="s">
        <v>39</v>
      </c>
      <c r="B7">
        <v>2.605</v>
      </c>
      <c r="C7">
        <v>-4.359</v>
      </c>
      <c r="D7">
        <v>3.02</v>
      </c>
      <c r="E7">
        <v>2.6</v>
      </c>
      <c r="F7">
        <v>5</v>
      </c>
      <c r="G7">
        <v>3.8</v>
      </c>
      <c r="H7">
        <v>3.8</v>
      </c>
      <c r="I7">
        <v>2.9</v>
      </c>
      <c r="J7">
        <v>2.8</v>
      </c>
      <c r="K7" s="17">
        <f t="shared" si="0"/>
        <v>3.4833333333333329</v>
      </c>
      <c r="L7" s="16">
        <f t="shared" si="1"/>
        <v>22.783456831041434</v>
      </c>
    </row>
    <row r="8" spans="1:21" x14ac:dyDescent="0.3">
      <c r="A8" t="s">
        <v>10</v>
      </c>
      <c r="B8">
        <v>4.0380000000000003</v>
      </c>
      <c r="C8">
        <v>-4.3869999999999996</v>
      </c>
      <c r="D8">
        <v>4.1779999999999999</v>
      </c>
      <c r="E8">
        <v>3.2</v>
      </c>
      <c r="F8">
        <v>4.5</v>
      </c>
      <c r="G8">
        <v>4.2</v>
      </c>
      <c r="H8">
        <v>3</v>
      </c>
      <c r="I8">
        <v>2.8</v>
      </c>
      <c r="J8">
        <v>2.84</v>
      </c>
      <c r="K8" s="17">
        <f t="shared" si="0"/>
        <v>3.4233333333333333</v>
      </c>
      <c r="L8" s="16">
        <f t="shared" si="1"/>
        <v>22.364689928041102</v>
      </c>
      <c r="O8">
        <f>1+(O6/100)</f>
        <v>1.03396</v>
      </c>
      <c r="P8">
        <f t="shared" ref="P8:U8" si="3">1+(P6/100)</f>
        <v>1.0495099999999999</v>
      </c>
      <c r="Q8">
        <f t="shared" si="3"/>
        <v>1.0496700000000001</v>
      </c>
      <c r="R8">
        <f t="shared" si="3"/>
        <v>1.0546</v>
      </c>
      <c r="S8">
        <f t="shared" si="3"/>
        <v>1.0548999999999999</v>
      </c>
      <c r="T8">
        <f t="shared" si="3"/>
        <v>1.0551999999999999</v>
      </c>
      <c r="U8">
        <f t="shared" si="3"/>
        <v>1.0496399999999999</v>
      </c>
    </row>
    <row r="9" spans="1:21" x14ac:dyDescent="0.3">
      <c r="A9" t="s">
        <v>32</v>
      </c>
      <c r="B9">
        <v>3.91</v>
      </c>
      <c r="C9">
        <v>-6.1109999999999998</v>
      </c>
      <c r="D9">
        <v>3.964</v>
      </c>
      <c r="E9">
        <v>3.2</v>
      </c>
      <c r="F9">
        <v>2.7</v>
      </c>
      <c r="G9">
        <v>3.7</v>
      </c>
      <c r="H9">
        <v>3.6</v>
      </c>
      <c r="I9">
        <v>3.5</v>
      </c>
      <c r="J9">
        <v>3.5</v>
      </c>
      <c r="K9" s="17">
        <f t="shared" si="0"/>
        <v>3.3666666666666671</v>
      </c>
      <c r="L9" s="16">
        <f t="shared" si="1"/>
        <v>21.974585872564887</v>
      </c>
    </row>
    <row r="10" spans="1:21" x14ac:dyDescent="0.3">
      <c r="A10" t="s">
        <v>21</v>
      </c>
      <c r="B10">
        <v>4.5540000000000003</v>
      </c>
      <c r="C10">
        <v>-4.6760000000000002</v>
      </c>
      <c r="D10">
        <v>7.1239999999999997</v>
      </c>
      <c r="E10">
        <v>3.73</v>
      </c>
      <c r="F10">
        <v>3.64</v>
      </c>
      <c r="G10">
        <v>3.65</v>
      </c>
      <c r="H10">
        <v>3.3</v>
      </c>
      <c r="I10">
        <v>2.9</v>
      </c>
      <c r="J10">
        <v>2.7</v>
      </c>
      <c r="K10" s="17">
        <f t="shared" si="0"/>
        <v>3.32</v>
      </c>
      <c r="L10" s="16">
        <f t="shared" si="1"/>
        <v>21.643029745880483</v>
      </c>
      <c r="O10">
        <f>100*PRODUCT(O8:T8)</f>
        <v>133.71402003256708</v>
      </c>
    </row>
    <row r="11" spans="1:21" x14ac:dyDescent="0.3">
      <c r="A11" t="s">
        <v>36</v>
      </c>
      <c r="B11">
        <v>4.1879999999999997</v>
      </c>
      <c r="C11">
        <v>-3.7480000000000002</v>
      </c>
      <c r="D11">
        <v>5.8769999999999998</v>
      </c>
      <c r="E11">
        <v>2.2010000000000001</v>
      </c>
      <c r="F11">
        <v>3.3879999999999999</v>
      </c>
      <c r="G11">
        <v>3.7589999999999999</v>
      </c>
      <c r="H11">
        <v>3.5419999999999998</v>
      </c>
      <c r="I11">
        <v>3.49</v>
      </c>
      <c r="J11">
        <v>3.4830000000000001</v>
      </c>
      <c r="K11" s="17">
        <f t="shared" si="0"/>
        <v>3.3105000000000007</v>
      </c>
      <c r="L11" s="16">
        <f t="shared" si="1"/>
        <v>21.572403784499954</v>
      </c>
      <c r="T11">
        <f>K2-U6</f>
        <v>2.8333333333323552E-3</v>
      </c>
    </row>
    <row r="12" spans="1:21" x14ac:dyDescent="0.3">
      <c r="A12" t="s">
        <v>30</v>
      </c>
      <c r="B12">
        <v>4.0629999999999997</v>
      </c>
      <c r="C12">
        <v>-15.3</v>
      </c>
      <c r="D12">
        <v>12.433999999999999</v>
      </c>
      <c r="E12">
        <v>3.8</v>
      </c>
      <c r="F12">
        <v>4.2</v>
      </c>
      <c r="G12">
        <v>2.8</v>
      </c>
      <c r="H12">
        <v>2.8</v>
      </c>
      <c r="I12">
        <v>3</v>
      </c>
      <c r="J12">
        <v>3</v>
      </c>
      <c r="K12" s="17">
        <f t="shared" si="0"/>
        <v>3.2666666666666671</v>
      </c>
      <c r="L12" s="16">
        <f t="shared" si="1"/>
        <v>21.262286011237762</v>
      </c>
    </row>
    <row r="13" spans="1:21" x14ac:dyDescent="0.3">
      <c r="A13" t="s">
        <v>34</v>
      </c>
      <c r="B13">
        <v>4.7450000000000001</v>
      </c>
      <c r="C13">
        <v>-2.5489999999999999</v>
      </c>
      <c r="D13">
        <v>5.6689999999999996</v>
      </c>
      <c r="E13">
        <v>3.7</v>
      </c>
      <c r="F13">
        <v>2.8530000000000002</v>
      </c>
      <c r="G13">
        <v>3.1549999999999998</v>
      </c>
      <c r="H13">
        <v>3.2709999999999999</v>
      </c>
      <c r="I13">
        <v>3.3050000000000002</v>
      </c>
      <c r="J13">
        <v>3.306</v>
      </c>
      <c r="K13" s="17">
        <f t="shared" si="0"/>
        <v>3.2650000000000001</v>
      </c>
      <c r="L13" s="16">
        <f t="shared" si="1"/>
        <v>21.258243780393983</v>
      </c>
    </row>
    <row r="14" spans="1:21" x14ac:dyDescent="0.3">
      <c r="A14" t="s">
        <v>11</v>
      </c>
      <c r="B14">
        <v>3.4820000000000002</v>
      </c>
      <c r="C14">
        <v>-8.1</v>
      </c>
      <c r="D14">
        <v>10.449</v>
      </c>
      <c r="E14">
        <v>2.7</v>
      </c>
      <c r="F14">
        <v>4</v>
      </c>
      <c r="G14">
        <v>3</v>
      </c>
      <c r="H14">
        <v>3</v>
      </c>
      <c r="I14">
        <v>3</v>
      </c>
      <c r="J14">
        <v>3</v>
      </c>
      <c r="K14" s="17">
        <f t="shared" si="0"/>
        <v>3.1166666666666667</v>
      </c>
      <c r="L14" s="16">
        <f t="shared" si="1"/>
        <v>20.213344978479995</v>
      </c>
    </row>
    <row r="15" spans="1:21" x14ac:dyDescent="0.3">
      <c r="A15" t="s">
        <v>2</v>
      </c>
      <c r="B15">
        <v>2.0880000000000001</v>
      </c>
      <c r="C15">
        <v>-3.4820000000000002</v>
      </c>
      <c r="D15">
        <v>8.5440000000000005</v>
      </c>
      <c r="E15">
        <v>2</v>
      </c>
      <c r="F15">
        <v>2.8</v>
      </c>
      <c r="G15">
        <v>3.4</v>
      </c>
      <c r="H15">
        <v>3.4</v>
      </c>
      <c r="I15">
        <v>3.4</v>
      </c>
      <c r="J15">
        <v>3.4</v>
      </c>
      <c r="K15" s="17">
        <f t="shared" si="0"/>
        <v>3.0666666666666664</v>
      </c>
      <c r="L15" s="16">
        <f t="shared" si="1"/>
        <v>19.86032237974365</v>
      </c>
      <c r="N15" t="s">
        <v>18</v>
      </c>
      <c r="O15">
        <v>4.9668333333333328</v>
      </c>
    </row>
    <row r="16" spans="1:21" x14ac:dyDescent="0.3">
      <c r="A16" t="s">
        <v>13</v>
      </c>
      <c r="B16">
        <v>3.0289999999999999</v>
      </c>
      <c r="C16">
        <v>-5.798</v>
      </c>
      <c r="D16">
        <v>3.2559999999999998</v>
      </c>
      <c r="E16">
        <v>2.2829999999999999</v>
      </c>
      <c r="F16">
        <v>4.2190000000000003</v>
      </c>
      <c r="G16">
        <v>3.6160000000000001</v>
      </c>
      <c r="H16">
        <v>3.1339999999999999</v>
      </c>
      <c r="I16">
        <v>2.5019999999999998</v>
      </c>
      <c r="J16">
        <v>2.5049999999999999</v>
      </c>
      <c r="K16" s="17">
        <f t="shared" si="0"/>
        <v>3.0431666666666666</v>
      </c>
      <c r="L16" s="16">
        <f t="shared" si="1"/>
        <v>19.689604886173868</v>
      </c>
      <c r="N16" t="s">
        <v>30</v>
      </c>
      <c r="O16">
        <v>3.2666666666666671</v>
      </c>
    </row>
    <row r="17" spans="1:15" x14ac:dyDescent="0.3">
      <c r="A17" t="s">
        <v>40</v>
      </c>
      <c r="B17">
        <v>3.2509999999999999</v>
      </c>
      <c r="C17">
        <v>-4.2300000000000004</v>
      </c>
      <c r="D17">
        <v>8.1150000000000002</v>
      </c>
      <c r="E17">
        <v>3.702</v>
      </c>
      <c r="F17">
        <v>2.9870000000000001</v>
      </c>
      <c r="G17">
        <v>2.915</v>
      </c>
      <c r="H17">
        <v>2.863</v>
      </c>
      <c r="I17">
        <v>2.7789999999999999</v>
      </c>
      <c r="J17">
        <v>2.7</v>
      </c>
      <c r="K17" s="17">
        <f t="shared" si="0"/>
        <v>2.9909999999999997</v>
      </c>
      <c r="L17" s="16">
        <f t="shared" si="1"/>
        <v>19.338956449157465</v>
      </c>
      <c r="N17" t="s">
        <v>11</v>
      </c>
      <c r="O17">
        <v>3.1166666666666667</v>
      </c>
    </row>
    <row r="18" spans="1:15" x14ac:dyDescent="0.3">
      <c r="A18" t="s">
        <v>12</v>
      </c>
      <c r="B18">
        <v>5.282</v>
      </c>
      <c r="C18">
        <v>-4.9850000000000003</v>
      </c>
      <c r="D18">
        <v>5.5129999999999999</v>
      </c>
      <c r="E18">
        <v>2.1440000000000001</v>
      </c>
      <c r="F18">
        <v>3.5059999999999998</v>
      </c>
      <c r="G18">
        <v>3.0129999999999999</v>
      </c>
      <c r="H18">
        <v>2.73</v>
      </c>
      <c r="I18">
        <v>2.806</v>
      </c>
      <c r="J18">
        <v>2.93</v>
      </c>
      <c r="K18" s="17">
        <f t="shared" si="0"/>
        <v>2.8548333333333336</v>
      </c>
      <c r="L18" s="16">
        <f t="shared" si="1"/>
        <v>18.393577653501993</v>
      </c>
      <c r="N18" t="s">
        <v>2</v>
      </c>
      <c r="O18">
        <v>3.0666666666666664</v>
      </c>
    </row>
    <row r="19" spans="1:15" x14ac:dyDescent="0.3">
      <c r="A19" t="s">
        <v>25</v>
      </c>
      <c r="B19">
        <v>2.484</v>
      </c>
      <c r="C19">
        <v>-3.7690000000000001</v>
      </c>
      <c r="D19">
        <v>4.6719999999999997</v>
      </c>
      <c r="E19">
        <v>1.0029999999999999</v>
      </c>
      <c r="F19">
        <v>2.351</v>
      </c>
      <c r="G19">
        <v>3.8679999999999999</v>
      </c>
      <c r="H19">
        <v>3.3140000000000001</v>
      </c>
      <c r="I19">
        <v>3.254</v>
      </c>
      <c r="J19">
        <v>3.26</v>
      </c>
      <c r="K19" s="17">
        <f t="shared" si="0"/>
        <v>2.8416666666666663</v>
      </c>
      <c r="L19" s="16">
        <f t="shared" si="1"/>
        <v>18.278638026885218</v>
      </c>
      <c r="N19" t="s">
        <v>44</v>
      </c>
      <c r="O19">
        <v>2.5596666666666672</v>
      </c>
    </row>
    <row r="20" spans="1:15" x14ac:dyDescent="0.3">
      <c r="A20" t="s">
        <v>9</v>
      </c>
      <c r="B20">
        <v>2.831</v>
      </c>
      <c r="C20">
        <v>-3.1190000000000002</v>
      </c>
      <c r="D20">
        <v>5.8</v>
      </c>
      <c r="E20">
        <v>2.4500000000000002</v>
      </c>
      <c r="F20">
        <v>2.25</v>
      </c>
      <c r="G20">
        <v>3</v>
      </c>
      <c r="H20">
        <v>3</v>
      </c>
      <c r="I20">
        <v>3</v>
      </c>
      <c r="J20">
        <v>3</v>
      </c>
      <c r="K20" s="17">
        <f t="shared" si="0"/>
        <v>2.7833333333333332</v>
      </c>
      <c r="L20" s="16">
        <f t="shared" si="1"/>
        <v>17.902816080151283</v>
      </c>
      <c r="N20" t="s">
        <v>66</v>
      </c>
      <c r="O20">
        <v>3.6666666666666665</v>
      </c>
    </row>
    <row r="21" spans="1:15" x14ac:dyDescent="0.3">
      <c r="A21" t="s">
        <v>41</v>
      </c>
      <c r="B21">
        <v>2.0819999999999999</v>
      </c>
      <c r="C21">
        <v>-10.823</v>
      </c>
      <c r="D21">
        <v>5.1289999999999996</v>
      </c>
      <c r="E21">
        <v>4.8330000000000002</v>
      </c>
      <c r="F21">
        <v>3.3149999999999999</v>
      </c>
      <c r="G21">
        <v>3.097</v>
      </c>
      <c r="H21">
        <v>1.9530000000000001</v>
      </c>
      <c r="I21">
        <v>1.738</v>
      </c>
      <c r="J21">
        <v>1.635</v>
      </c>
      <c r="K21" s="17">
        <f t="shared" si="0"/>
        <v>2.7618333333333331</v>
      </c>
      <c r="L21" s="16">
        <f t="shared" si="1"/>
        <v>17.715572504671528</v>
      </c>
      <c r="N21" t="s">
        <v>67</v>
      </c>
      <c r="O21">
        <v>4.9640000000000004</v>
      </c>
    </row>
    <row r="22" spans="1:15" x14ac:dyDescent="0.3">
      <c r="A22" t="s">
        <v>15</v>
      </c>
      <c r="B22">
        <v>4.0960000000000001</v>
      </c>
      <c r="C22">
        <v>-2.9510000000000001</v>
      </c>
      <c r="D22">
        <v>8.3490000000000002</v>
      </c>
      <c r="E22">
        <v>0.2</v>
      </c>
      <c r="F22">
        <v>2.2000000000000002</v>
      </c>
      <c r="G22">
        <v>3.8</v>
      </c>
      <c r="H22">
        <v>3.6</v>
      </c>
      <c r="I22">
        <v>3.3</v>
      </c>
      <c r="J22">
        <v>3.3</v>
      </c>
      <c r="K22" s="17">
        <f t="shared" si="0"/>
        <v>2.7333333333333338</v>
      </c>
      <c r="L22" s="16">
        <f t="shared" si="1"/>
        <v>17.510417507005315</v>
      </c>
      <c r="N22" t="s">
        <v>68</v>
      </c>
      <c r="O22">
        <v>3.7160000000000006</v>
      </c>
    </row>
    <row r="23" spans="1:15" x14ac:dyDescent="0.3">
      <c r="A23" t="s">
        <v>26</v>
      </c>
      <c r="B23">
        <v>4.5739999999999998</v>
      </c>
      <c r="C23">
        <v>-0.13200000000000001</v>
      </c>
      <c r="D23">
        <v>4.9409999999999998</v>
      </c>
      <c r="E23">
        <v>1.843</v>
      </c>
      <c r="F23">
        <v>2.59</v>
      </c>
      <c r="G23">
        <v>3.1339999999999999</v>
      </c>
      <c r="H23">
        <v>2.8940000000000001</v>
      </c>
      <c r="I23">
        <v>2.7</v>
      </c>
      <c r="J23">
        <v>2.5379999999999998</v>
      </c>
      <c r="K23" s="17">
        <f t="shared" si="0"/>
        <v>2.6165000000000003</v>
      </c>
      <c r="L23" s="16">
        <f t="shared" si="1"/>
        <v>16.757130325993089</v>
      </c>
      <c r="N23" t="s">
        <v>21</v>
      </c>
      <c r="O23">
        <v>3.32</v>
      </c>
    </row>
    <row r="24" spans="1:15" x14ac:dyDescent="0.3">
      <c r="A24" t="s">
        <v>22</v>
      </c>
      <c r="B24">
        <v>2.423</v>
      </c>
      <c r="C24">
        <v>-7.0709999999999997</v>
      </c>
      <c r="D24">
        <v>4.3479999999999999</v>
      </c>
      <c r="E24">
        <v>3.254</v>
      </c>
      <c r="F24">
        <v>2.3239999999999998</v>
      </c>
      <c r="G24">
        <v>2.3420000000000001</v>
      </c>
      <c r="H24">
        <v>2.3109999999999999</v>
      </c>
      <c r="I24">
        <v>2.2810000000000001</v>
      </c>
      <c r="J24">
        <v>2.2989999999999999</v>
      </c>
      <c r="K24" s="17">
        <f t="shared" si="0"/>
        <v>2.4685000000000001</v>
      </c>
      <c r="L24" s="16">
        <f t="shared" si="1"/>
        <v>15.751593170105622</v>
      </c>
      <c r="N24" t="s">
        <v>34</v>
      </c>
      <c r="O24">
        <v>3.2650000000000001</v>
      </c>
    </row>
    <row r="25" spans="1:15" x14ac:dyDescent="0.3">
      <c r="A25" t="s">
        <v>35</v>
      </c>
      <c r="B25">
        <v>2.6829999999999998</v>
      </c>
      <c r="C25">
        <v>-8.4420000000000002</v>
      </c>
      <c r="D25">
        <v>4.8810000000000002</v>
      </c>
      <c r="E25">
        <v>4</v>
      </c>
      <c r="F25">
        <v>2.1</v>
      </c>
      <c r="G25">
        <v>2.4</v>
      </c>
      <c r="H25">
        <v>2.15</v>
      </c>
      <c r="I25">
        <v>1.9</v>
      </c>
      <c r="J25">
        <v>1.9</v>
      </c>
      <c r="K25" s="17">
        <f t="shared" si="0"/>
        <v>2.4083333333333337</v>
      </c>
      <c r="L25" s="16">
        <f t="shared" si="1"/>
        <v>15.330925464694829</v>
      </c>
      <c r="N25" t="s">
        <v>69</v>
      </c>
      <c r="O25">
        <v>3.9081666666666668</v>
      </c>
    </row>
    <row r="26" spans="1:15" x14ac:dyDescent="0.3">
      <c r="A26" t="s">
        <v>27</v>
      </c>
      <c r="B26">
        <v>3.2839999999999998</v>
      </c>
      <c r="C26">
        <v>-1.7769999999999999</v>
      </c>
      <c r="D26">
        <v>6.8869999999999996</v>
      </c>
      <c r="E26">
        <v>1.7709999999999999</v>
      </c>
      <c r="F26">
        <v>2.0950000000000002</v>
      </c>
      <c r="G26">
        <v>2.9369999999999998</v>
      </c>
      <c r="H26">
        <v>2.464</v>
      </c>
      <c r="I26">
        <v>2.5289999999999999</v>
      </c>
      <c r="J26">
        <v>2.52</v>
      </c>
      <c r="K26" s="17">
        <f t="shared" si="0"/>
        <v>2.3859999999999997</v>
      </c>
      <c r="L26" s="16">
        <f t="shared" si="1"/>
        <v>15.193148139807874</v>
      </c>
      <c r="N26" t="s">
        <v>36</v>
      </c>
      <c r="O26">
        <v>3.3105000000000007</v>
      </c>
    </row>
    <row r="27" spans="1:15" x14ac:dyDescent="0.3">
      <c r="A27" t="s">
        <v>42</v>
      </c>
      <c r="B27">
        <v>1.986</v>
      </c>
      <c r="C27">
        <v>-2.944</v>
      </c>
      <c r="D27">
        <v>4.8010000000000002</v>
      </c>
      <c r="E27">
        <v>2.9470000000000001</v>
      </c>
      <c r="F27">
        <v>2.7170000000000001</v>
      </c>
      <c r="G27">
        <v>2.278</v>
      </c>
      <c r="H27">
        <v>2.0419999999999998</v>
      </c>
      <c r="I27">
        <v>2.0489999999999999</v>
      </c>
      <c r="J27">
        <v>2.016</v>
      </c>
      <c r="K27" s="17">
        <f t="shared" si="0"/>
        <v>2.3414999999999999</v>
      </c>
      <c r="L27" s="16">
        <f t="shared" si="1"/>
        <v>14.893181453194416</v>
      </c>
      <c r="N27" t="s">
        <v>29</v>
      </c>
      <c r="O27">
        <v>3.9131666666666667</v>
      </c>
    </row>
    <row r="28" spans="1:15" x14ac:dyDescent="0.3">
      <c r="A28" t="s">
        <v>3</v>
      </c>
      <c r="B28">
        <v>2.016</v>
      </c>
      <c r="C28">
        <v>-11.183999999999999</v>
      </c>
      <c r="D28">
        <v>8.9489999999999998</v>
      </c>
      <c r="E28">
        <v>4.5</v>
      </c>
      <c r="F28">
        <v>2.7</v>
      </c>
      <c r="G28">
        <v>2.222</v>
      </c>
      <c r="H28">
        <v>1.55</v>
      </c>
      <c r="I28">
        <v>1.5</v>
      </c>
      <c r="J28">
        <v>1.5</v>
      </c>
      <c r="K28" s="17">
        <f t="shared" si="0"/>
        <v>2.3286666666666669</v>
      </c>
      <c r="L28" s="16">
        <f t="shared" si="1"/>
        <v>14.773894956804455</v>
      </c>
      <c r="N28" t="s">
        <v>70</v>
      </c>
      <c r="O28">
        <v>3.3666666666666671</v>
      </c>
    </row>
    <row r="29" spans="1:15" x14ac:dyDescent="0.3">
      <c r="A29" t="s">
        <v>5</v>
      </c>
      <c r="B29">
        <v>1.4910000000000001</v>
      </c>
      <c r="C29">
        <v>-6.7350000000000003</v>
      </c>
      <c r="D29">
        <v>4.484</v>
      </c>
      <c r="E29">
        <v>2.581</v>
      </c>
      <c r="F29">
        <v>3</v>
      </c>
      <c r="G29">
        <v>2.2999999999999998</v>
      </c>
      <c r="H29">
        <v>1.9</v>
      </c>
      <c r="I29">
        <v>1.8</v>
      </c>
      <c r="J29">
        <v>1.78</v>
      </c>
      <c r="K29" s="17">
        <f t="shared" si="0"/>
        <v>2.226833333333333</v>
      </c>
      <c r="L29" s="16">
        <f t="shared" si="1"/>
        <v>14.120639166208761</v>
      </c>
      <c r="N29" t="s">
        <v>10</v>
      </c>
      <c r="O29">
        <v>3.4233333333333333</v>
      </c>
    </row>
    <row r="30" spans="1:15" x14ac:dyDescent="0.3">
      <c r="A30" t="s">
        <v>33</v>
      </c>
      <c r="B30">
        <v>0.746</v>
      </c>
      <c r="C30">
        <v>-0.71699999999999997</v>
      </c>
      <c r="D30">
        <v>3.923</v>
      </c>
      <c r="E30">
        <v>3.9929999999999999</v>
      </c>
      <c r="F30">
        <v>2.5739999999999998</v>
      </c>
      <c r="G30">
        <v>2.238</v>
      </c>
      <c r="H30">
        <v>1.589</v>
      </c>
      <c r="I30">
        <v>1.2769999999999999</v>
      </c>
      <c r="J30">
        <v>1.2889999999999999</v>
      </c>
      <c r="K30" s="17">
        <f t="shared" si="0"/>
        <v>2.1599999999999997</v>
      </c>
      <c r="L30" s="16">
        <f t="shared" si="1"/>
        <v>13.651073152183201</v>
      </c>
      <c r="N30" t="s">
        <v>38</v>
      </c>
      <c r="O30">
        <v>3.923</v>
      </c>
    </row>
    <row r="31" spans="1:15" x14ac:dyDescent="0.3">
      <c r="A31" t="s">
        <v>20</v>
      </c>
      <c r="B31">
        <v>1.804</v>
      </c>
      <c r="C31">
        <v>-9.0190000000000001</v>
      </c>
      <c r="D31">
        <v>8.3360000000000003</v>
      </c>
      <c r="E31">
        <v>3.5329999999999999</v>
      </c>
      <c r="F31">
        <v>2.5649999999999999</v>
      </c>
      <c r="G31">
        <v>2.0009999999999999</v>
      </c>
      <c r="H31">
        <v>1.6</v>
      </c>
      <c r="I31">
        <v>1.4</v>
      </c>
      <c r="J31">
        <v>1.2010000000000001</v>
      </c>
      <c r="K31" s="17">
        <f t="shared" si="0"/>
        <v>2.0500000000000003</v>
      </c>
      <c r="L31" s="16">
        <f t="shared" si="1"/>
        <v>12.927282983306014</v>
      </c>
      <c r="N31" t="s">
        <v>6</v>
      </c>
      <c r="O31">
        <v>2.5596666666666672</v>
      </c>
    </row>
    <row r="32" spans="1:15" x14ac:dyDescent="0.3">
      <c r="A32" t="s">
        <v>46</v>
      </c>
      <c r="B32">
        <v>1.6719999999999999</v>
      </c>
      <c r="C32">
        <v>-9.27</v>
      </c>
      <c r="D32">
        <v>7.4409999999999998</v>
      </c>
      <c r="E32">
        <v>3.7490000000000001</v>
      </c>
      <c r="F32">
        <v>1.1970000000000001</v>
      </c>
      <c r="G32">
        <v>1.45</v>
      </c>
      <c r="H32">
        <v>2.242</v>
      </c>
      <c r="I32">
        <v>1.84</v>
      </c>
      <c r="J32">
        <v>1.498</v>
      </c>
      <c r="K32" s="17">
        <f t="shared" si="0"/>
        <v>1.9959999999999998</v>
      </c>
      <c r="L32" s="16">
        <f t="shared" si="1"/>
        <v>12.566411210400659</v>
      </c>
      <c r="N32" t="s">
        <v>71</v>
      </c>
      <c r="O32">
        <v>2.7833333333333332</v>
      </c>
    </row>
    <row r="33" spans="1:15" x14ac:dyDescent="0.3">
      <c r="A33" t="s">
        <v>31</v>
      </c>
      <c r="B33">
        <v>1.9550000000000001</v>
      </c>
      <c r="C33">
        <v>-3.8250000000000002</v>
      </c>
      <c r="D33">
        <v>5.0350000000000001</v>
      </c>
      <c r="E33">
        <v>2.9710000000000001</v>
      </c>
      <c r="F33">
        <v>2.0369999999999999</v>
      </c>
      <c r="G33">
        <v>1.7669999999999999</v>
      </c>
      <c r="H33">
        <v>1.512</v>
      </c>
      <c r="I33">
        <v>1.5069999999999999</v>
      </c>
      <c r="J33">
        <v>1.492</v>
      </c>
      <c r="K33" s="17">
        <f t="shared" si="0"/>
        <v>1.8810000000000002</v>
      </c>
      <c r="L33" s="16">
        <f t="shared" si="1"/>
        <v>11.821360426788772</v>
      </c>
      <c r="N33" t="s">
        <v>72</v>
      </c>
      <c r="O33" t="s">
        <v>74</v>
      </c>
    </row>
    <row r="34" spans="1:15" x14ac:dyDescent="0.3">
      <c r="A34" t="s">
        <v>14</v>
      </c>
      <c r="B34">
        <v>2.1139999999999999</v>
      </c>
      <c r="C34">
        <v>-2.0609999999999999</v>
      </c>
      <c r="D34">
        <v>4.1280000000000001</v>
      </c>
      <c r="E34">
        <v>2.2999999999999998</v>
      </c>
      <c r="F34">
        <v>1.7</v>
      </c>
      <c r="G34">
        <v>1.8</v>
      </c>
      <c r="H34">
        <v>1.8</v>
      </c>
      <c r="I34">
        <v>1.8</v>
      </c>
      <c r="J34">
        <v>1.8</v>
      </c>
      <c r="K34" s="17">
        <f t="shared" si="0"/>
        <v>1.8666666666666669</v>
      </c>
      <c r="L34" s="16">
        <f t="shared" si="1"/>
        <v>11.73460515613337</v>
      </c>
      <c r="N34" t="s">
        <v>75</v>
      </c>
      <c r="O34">
        <v>3.5934999999999993</v>
      </c>
    </row>
    <row r="35" spans="1:15" x14ac:dyDescent="0.3">
      <c r="A35" t="s">
        <v>17</v>
      </c>
      <c r="B35">
        <v>1.839</v>
      </c>
      <c r="C35">
        <v>-7.9870000000000001</v>
      </c>
      <c r="D35">
        <v>6.9779999999999998</v>
      </c>
      <c r="E35">
        <v>2.94</v>
      </c>
      <c r="F35">
        <v>1.3560000000000001</v>
      </c>
      <c r="G35">
        <v>1.542</v>
      </c>
      <c r="H35">
        <v>1.4470000000000001</v>
      </c>
      <c r="I35">
        <v>1.4079999999999999</v>
      </c>
      <c r="J35">
        <v>1.4119999999999999</v>
      </c>
      <c r="K35" s="17">
        <f t="shared" si="0"/>
        <v>1.6841666666666668</v>
      </c>
      <c r="L35" s="16">
        <f t="shared" si="1"/>
        <v>10.529985671883253</v>
      </c>
      <c r="N35" t="s">
        <v>47</v>
      </c>
      <c r="O35">
        <v>-1.1349999999999998</v>
      </c>
    </row>
    <row r="36" spans="1:15" x14ac:dyDescent="0.3">
      <c r="A36" t="s">
        <v>19</v>
      </c>
      <c r="B36">
        <v>1.05</v>
      </c>
      <c r="C36">
        <v>-4.5599999999999996</v>
      </c>
      <c r="D36">
        <v>2.7869999999999999</v>
      </c>
      <c r="E36">
        <v>2.101</v>
      </c>
      <c r="F36">
        <v>2.7210000000000001</v>
      </c>
      <c r="G36">
        <v>1.4910000000000001</v>
      </c>
      <c r="H36">
        <v>1.3919999999999999</v>
      </c>
      <c r="I36">
        <v>1.2110000000000001</v>
      </c>
      <c r="J36">
        <v>1.1339999999999999</v>
      </c>
      <c r="K36" s="17">
        <f t="shared" si="0"/>
        <v>1.675</v>
      </c>
      <c r="L36" s="16">
        <f t="shared" si="1"/>
        <v>10.470254929252988</v>
      </c>
      <c r="N36" t="s">
        <v>73</v>
      </c>
      <c r="O36">
        <v>-0.34033333333333332</v>
      </c>
    </row>
    <row r="37" spans="1:15" x14ac:dyDescent="0.3">
      <c r="A37" t="s">
        <v>43</v>
      </c>
      <c r="B37">
        <v>1.2430000000000001</v>
      </c>
      <c r="C37">
        <v>-2.5150000000000001</v>
      </c>
      <c r="D37">
        <v>3.722</v>
      </c>
      <c r="E37">
        <v>2.2000000000000002</v>
      </c>
      <c r="F37">
        <v>1.4019999999999999</v>
      </c>
      <c r="G37">
        <v>1.8</v>
      </c>
      <c r="H37">
        <v>1.2</v>
      </c>
      <c r="I37">
        <v>1.8</v>
      </c>
      <c r="J37">
        <v>1.2</v>
      </c>
      <c r="K37" s="17">
        <f t="shared" si="0"/>
        <v>1.6003333333333334</v>
      </c>
      <c r="L37" s="16">
        <f t="shared" si="1"/>
        <v>9.9902015049602255</v>
      </c>
    </row>
    <row r="38" spans="1:15" x14ac:dyDescent="0.3">
      <c r="A38" t="s">
        <v>16</v>
      </c>
      <c r="B38">
        <v>1.2210000000000001</v>
      </c>
      <c r="C38">
        <v>-2.2999999999999998</v>
      </c>
      <c r="D38">
        <v>3.2989999999999999</v>
      </c>
      <c r="E38">
        <v>1.6080000000000001</v>
      </c>
      <c r="F38">
        <v>1.7470000000000001</v>
      </c>
      <c r="G38">
        <v>1.407</v>
      </c>
      <c r="H38">
        <v>1.3129999999999999</v>
      </c>
      <c r="I38">
        <v>1.276</v>
      </c>
      <c r="J38">
        <v>1.2649999999999999</v>
      </c>
      <c r="K38" s="17">
        <f t="shared" si="0"/>
        <v>1.4359999999999999</v>
      </c>
      <c r="L38" s="16">
        <f t="shared" si="1"/>
        <v>8.9302583111034011</v>
      </c>
    </row>
    <row r="39" spans="1:15" x14ac:dyDescent="0.3">
      <c r="A39" t="s">
        <v>8</v>
      </c>
      <c r="B39">
        <v>2.149</v>
      </c>
      <c r="C39">
        <v>-5.66</v>
      </c>
      <c r="D39">
        <v>6.2750000000000004</v>
      </c>
      <c r="E39">
        <v>2.081</v>
      </c>
      <c r="F39">
        <v>1.3560000000000001</v>
      </c>
      <c r="G39">
        <v>1.381</v>
      </c>
      <c r="H39">
        <v>1.145</v>
      </c>
      <c r="I39">
        <v>1.2390000000000001</v>
      </c>
      <c r="J39">
        <v>1.198</v>
      </c>
      <c r="K39" s="17">
        <f t="shared" si="0"/>
        <v>1.4000000000000001</v>
      </c>
      <c r="L39" s="16">
        <f t="shared" si="1"/>
        <v>8.6963959269451863</v>
      </c>
    </row>
    <row r="40" spans="1:15" x14ac:dyDescent="0.3">
      <c r="A40" t="s">
        <v>24</v>
      </c>
      <c r="B40">
        <v>0.5</v>
      </c>
      <c r="C40">
        <v>-9.0259999999999998</v>
      </c>
      <c r="D40">
        <v>6.6360000000000001</v>
      </c>
      <c r="E40">
        <v>2.274</v>
      </c>
      <c r="F40">
        <v>1.663</v>
      </c>
      <c r="G40">
        <v>1.25</v>
      </c>
      <c r="H40">
        <v>1.1499999999999999</v>
      </c>
      <c r="I40">
        <v>1</v>
      </c>
      <c r="J40">
        <v>0.5</v>
      </c>
      <c r="K40" s="17">
        <f t="shared" si="0"/>
        <v>1.3061666666666667</v>
      </c>
      <c r="L40" s="16">
        <f t="shared" si="1"/>
        <v>8.0877602356806051</v>
      </c>
    </row>
    <row r="41" spans="1:15" x14ac:dyDescent="0.3">
      <c r="A41" t="s">
        <v>37</v>
      </c>
      <c r="B41">
        <v>2.1019999999999999</v>
      </c>
      <c r="C41">
        <v>-6.64</v>
      </c>
      <c r="D41">
        <v>5.1840000000000002</v>
      </c>
      <c r="E41">
        <v>1.349</v>
      </c>
      <c r="F41">
        <v>1.081</v>
      </c>
      <c r="G41">
        <v>1.3</v>
      </c>
      <c r="H41">
        <v>1.3</v>
      </c>
      <c r="I41">
        <v>1.3</v>
      </c>
      <c r="J41">
        <v>1.3</v>
      </c>
      <c r="K41" s="17">
        <f>AVERAGE(E41:J41)</f>
        <v>1.2716666666666665</v>
      </c>
      <c r="L41" s="16">
        <f t="shared" si="1"/>
        <v>7.8764830056400399</v>
      </c>
    </row>
    <row r="42" spans="1:15" x14ac:dyDescent="0.3">
      <c r="A42" t="s">
        <v>7</v>
      </c>
      <c r="B42">
        <v>1.446</v>
      </c>
      <c r="C42">
        <v>-0.67300000000000004</v>
      </c>
      <c r="D42">
        <v>2.2999999999999998</v>
      </c>
      <c r="E42">
        <v>-6.391</v>
      </c>
      <c r="F42">
        <v>0.371</v>
      </c>
      <c r="G42">
        <v>2.1589999999999998</v>
      </c>
      <c r="H42">
        <v>0.67100000000000004</v>
      </c>
      <c r="I42">
        <v>0.57399999999999995</v>
      </c>
      <c r="J42">
        <v>0.57399999999999995</v>
      </c>
      <c r="K42" s="17">
        <f t="shared" si="0"/>
        <v>-0.34033333333333332</v>
      </c>
      <c r="L42" s="16">
        <f t="shared" si="1"/>
        <v>-2.258653231268724</v>
      </c>
    </row>
    <row r="43" spans="1:15" x14ac:dyDescent="0.3">
      <c r="A43" t="s">
        <v>45</v>
      </c>
      <c r="B43">
        <v>3.1989999999999998</v>
      </c>
      <c r="C43">
        <v>-3.8</v>
      </c>
      <c r="D43">
        <v>3.4</v>
      </c>
      <c r="E43">
        <v>-35</v>
      </c>
      <c r="F43" t="s">
        <v>1</v>
      </c>
      <c r="G43" t="s">
        <v>1</v>
      </c>
      <c r="H43" t="s">
        <v>1</v>
      </c>
      <c r="I43" t="s">
        <v>1</v>
      </c>
      <c r="J43" t="s">
        <v>1</v>
      </c>
      <c r="K43" s="17">
        <f t="shared" si="0"/>
        <v>-35</v>
      </c>
      <c r="L43" s="16" t="e">
        <f t="shared" si="1"/>
        <v>#VALUE!</v>
      </c>
    </row>
    <row r="44" spans="1:15" x14ac:dyDescent="0.3">
      <c r="A44" t="s">
        <v>0</v>
      </c>
      <c r="B44">
        <v>2019</v>
      </c>
      <c r="C44">
        <v>2020</v>
      </c>
      <c r="D44">
        <v>2021</v>
      </c>
      <c r="E44">
        <v>2022</v>
      </c>
      <c r="F44">
        <v>2023</v>
      </c>
      <c r="G44">
        <v>2024</v>
      </c>
      <c r="H44">
        <v>2025</v>
      </c>
      <c r="I44">
        <v>2026</v>
      </c>
      <c r="J44">
        <v>2027</v>
      </c>
      <c r="L44" s="16">
        <f t="shared" si="1"/>
        <v>9194742386.1971169</v>
      </c>
    </row>
  </sheetData>
  <sortState ref="A2:K44">
    <sortCondition descending="1" ref="K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4:I46"/>
  <sheetViews>
    <sheetView tabSelected="1" topLeftCell="A19" workbookViewId="0">
      <selection activeCell="K39" sqref="K39"/>
    </sheetView>
  </sheetViews>
  <sheetFormatPr defaultRowHeight="14.4" x14ac:dyDescent="0.3"/>
  <cols>
    <col min="2" max="2" width="14.5546875" customWidth="1"/>
    <col min="6" max="6" width="17.109375" customWidth="1"/>
    <col min="7" max="7" width="15.44140625" customWidth="1"/>
    <col min="8" max="8" width="15.5546875" customWidth="1"/>
    <col min="9" max="9" width="12.6640625" customWidth="1"/>
  </cols>
  <sheetData>
    <row r="14" spans="6:9" x14ac:dyDescent="0.3">
      <c r="F14" s="8"/>
      <c r="G14" s="8" t="s">
        <v>57</v>
      </c>
      <c r="H14" s="8" t="s">
        <v>58</v>
      </c>
      <c r="I14" s="8" t="s">
        <v>59</v>
      </c>
    </row>
    <row r="15" spans="6:9" x14ac:dyDescent="0.3">
      <c r="F15" s="9" t="s">
        <v>55</v>
      </c>
      <c r="G15" s="10" t="s">
        <v>60</v>
      </c>
      <c r="H15" s="10" t="s">
        <v>62</v>
      </c>
      <c r="I15" s="11">
        <v>0.9</v>
      </c>
    </row>
    <row r="16" spans="6:9" x14ac:dyDescent="0.3">
      <c r="F16" s="12" t="s">
        <v>56</v>
      </c>
      <c r="G16" s="13" t="s">
        <v>61</v>
      </c>
      <c r="H16" s="13" t="s">
        <v>63</v>
      </c>
      <c r="I16" s="14">
        <v>0.8</v>
      </c>
    </row>
    <row r="25" spans="5:7" x14ac:dyDescent="0.3">
      <c r="E25" t="s">
        <v>18</v>
      </c>
      <c r="F25" s="18">
        <f>G25/100</f>
        <v>4.9668333333333328E-2</v>
      </c>
      <c r="G25">
        <v>4.9668333333333328</v>
      </c>
    </row>
    <row r="26" spans="5:7" x14ac:dyDescent="0.3">
      <c r="E26" t="s">
        <v>67</v>
      </c>
      <c r="F26" s="18">
        <f>G26/100</f>
        <v>4.9640000000000004E-2</v>
      </c>
      <c r="G26">
        <v>4.9640000000000004</v>
      </c>
    </row>
    <row r="27" spans="5:7" x14ac:dyDescent="0.3">
      <c r="E27" t="s">
        <v>38</v>
      </c>
      <c r="F27" s="18">
        <f>G27/100</f>
        <v>3.9230000000000001E-2</v>
      </c>
      <c r="G27">
        <v>3.923</v>
      </c>
    </row>
    <row r="28" spans="5:7" x14ac:dyDescent="0.3">
      <c r="E28" t="s">
        <v>29</v>
      </c>
      <c r="F28" s="18">
        <f>G28/100</f>
        <v>3.9131666666666669E-2</v>
      </c>
      <c r="G28">
        <v>3.9131666666666667</v>
      </c>
    </row>
    <row r="29" spans="5:7" x14ac:dyDescent="0.3">
      <c r="E29" t="s">
        <v>69</v>
      </c>
      <c r="F29" s="18">
        <f>G29/100</f>
        <v>3.9081666666666667E-2</v>
      </c>
      <c r="G29">
        <v>3.9081666666666668</v>
      </c>
    </row>
    <row r="30" spans="5:7" x14ac:dyDescent="0.3">
      <c r="E30" t="s">
        <v>68</v>
      </c>
      <c r="F30" s="18">
        <f>G30/100</f>
        <v>3.7160000000000006E-2</v>
      </c>
      <c r="G30">
        <v>3.7160000000000006</v>
      </c>
    </row>
    <row r="31" spans="5:7" x14ac:dyDescent="0.3">
      <c r="E31" t="s">
        <v>66</v>
      </c>
      <c r="F31" s="18">
        <f>G31/100</f>
        <v>3.6666666666666667E-2</v>
      </c>
      <c r="G31">
        <v>3.6666666666666665</v>
      </c>
    </row>
    <row r="32" spans="5:7" x14ac:dyDescent="0.3">
      <c r="E32" t="s">
        <v>75</v>
      </c>
      <c r="F32" s="18">
        <f>G32/100</f>
        <v>3.5934999999999995E-2</v>
      </c>
      <c r="G32">
        <v>3.5934999999999993</v>
      </c>
    </row>
    <row r="33" spans="5:7" x14ac:dyDescent="0.3">
      <c r="E33" t="s">
        <v>10</v>
      </c>
      <c r="F33" s="18">
        <f>G33/100</f>
        <v>3.4233333333333331E-2</v>
      </c>
      <c r="G33">
        <v>3.4233333333333333</v>
      </c>
    </row>
    <row r="34" spans="5:7" x14ac:dyDescent="0.3">
      <c r="E34" t="s">
        <v>70</v>
      </c>
      <c r="F34" s="18">
        <f>G34/100</f>
        <v>3.3666666666666671E-2</v>
      </c>
      <c r="G34">
        <v>3.3666666666666671</v>
      </c>
    </row>
    <row r="35" spans="5:7" x14ac:dyDescent="0.3">
      <c r="E35" t="s">
        <v>21</v>
      </c>
      <c r="F35" s="18">
        <f>G35/100</f>
        <v>3.32E-2</v>
      </c>
      <c r="G35">
        <v>3.32</v>
      </c>
    </row>
    <row r="36" spans="5:7" x14ac:dyDescent="0.3">
      <c r="E36" t="s">
        <v>36</v>
      </c>
      <c r="F36" s="18">
        <f>G36/100</f>
        <v>3.3105000000000009E-2</v>
      </c>
      <c r="G36">
        <v>3.3105000000000007</v>
      </c>
    </row>
    <row r="37" spans="5:7" x14ac:dyDescent="0.3">
      <c r="E37" t="s">
        <v>30</v>
      </c>
      <c r="F37" s="18">
        <f>G37/100</f>
        <v>3.266666666666667E-2</v>
      </c>
      <c r="G37">
        <v>3.2666666666666671</v>
      </c>
    </row>
    <row r="38" spans="5:7" x14ac:dyDescent="0.3">
      <c r="E38" t="s">
        <v>34</v>
      </c>
      <c r="F38" s="18">
        <f>G38/100</f>
        <v>3.2649999999999998E-2</v>
      </c>
      <c r="G38">
        <v>3.2650000000000001</v>
      </c>
    </row>
    <row r="39" spans="5:7" x14ac:dyDescent="0.3">
      <c r="E39" t="s">
        <v>11</v>
      </c>
      <c r="F39" s="18">
        <f>G39/100</f>
        <v>3.1166666666666665E-2</v>
      </c>
      <c r="G39">
        <v>3.1166666666666667</v>
      </c>
    </row>
    <row r="40" spans="5:7" x14ac:dyDescent="0.3">
      <c r="E40" t="s">
        <v>2</v>
      </c>
      <c r="F40" s="18">
        <f>G40/100</f>
        <v>3.0666666666666665E-2</v>
      </c>
      <c r="G40">
        <v>3.0666666666666664</v>
      </c>
    </row>
    <row r="41" spans="5:7" x14ac:dyDescent="0.3">
      <c r="E41" t="s">
        <v>71</v>
      </c>
      <c r="F41" s="18">
        <f>G41/100</f>
        <v>2.7833333333333331E-2</v>
      </c>
      <c r="G41">
        <v>2.7833333333333332</v>
      </c>
    </row>
    <row r="42" spans="5:7" x14ac:dyDescent="0.3">
      <c r="E42" t="s">
        <v>44</v>
      </c>
      <c r="F42" s="18">
        <f>G42/100</f>
        <v>2.559666666666667E-2</v>
      </c>
      <c r="G42">
        <v>2.5596666666666672</v>
      </c>
    </row>
    <row r="43" spans="5:7" x14ac:dyDescent="0.3">
      <c r="E43" t="s">
        <v>6</v>
      </c>
      <c r="F43" s="18">
        <f>G43/100</f>
        <v>2.559666666666667E-2</v>
      </c>
      <c r="G43">
        <v>2.5596666666666672</v>
      </c>
    </row>
    <row r="44" spans="5:7" x14ac:dyDescent="0.3">
      <c r="E44" t="s">
        <v>73</v>
      </c>
      <c r="F44" s="18">
        <f>G44/100</f>
        <v>-3.4033333333333333E-3</v>
      </c>
      <c r="G44">
        <v>-0.34033333333333332</v>
      </c>
    </row>
    <row r="45" spans="5:7" x14ac:dyDescent="0.3">
      <c r="E45" t="s">
        <v>47</v>
      </c>
      <c r="F45" s="18">
        <f>G45/100</f>
        <v>-1.1349999999999997E-2</v>
      </c>
      <c r="G45">
        <v>-1.1349999999999998</v>
      </c>
    </row>
    <row r="46" spans="5:7" x14ac:dyDescent="0.3">
      <c r="E46" t="s">
        <v>72</v>
      </c>
      <c r="F46" t="s">
        <v>74</v>
      </c>
    </row>
  </sheetData>
  <sortState ref="E24:G45">
    <sortCondition descending="1" ref="G24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24"/>
  <sheetViews>
    <sheetView workbookViewId="0">
      <selection activeCell="H17" sqref="H17"/>
    </sheetView>
  </sheetViews>
  <sheetFormatPr defaultRowHeight="14.4" x14ac:dyDescent="0.3"/>
  <cols>
    <col min="1" max="1" width="12.5546875" customWidth="1"/>
    <col min="8" max="8" width="14.44140625" customWidth="1"/>
    <col min="9" max="9" width="16" customWidth="1"/>
  </cols>
  <sheetData>
    <row r="5" spans="1:11" x14ac:dyDescent="0.3">
      <c r="B5">
        <v>2019</v>
      </c>
      <c r="C5">
        <v>2020</v>
      </c>
      <c r="D5">
        <v>2021</v>
      </c>
      <c r="E5">
        <v>2022</v>
      </c>
      <c r="F5">
        <v>2023</v>
      </c>
      <c r="G5">
        <v>2024</v>
      </c>
      <c r="H5">
        <v>2025</v>
      </c>
      <c r="I5">
        <v>2026</v>
      </c>
      <c r="J5">
        <v>2027</v>
      </c>
    </row>
    <row r="6" spans="1:11" x14ac:dyDescent="0.3">
      <c r="A6" t="s">
        <v>4</v>
      </c>
      <c r="B6">
        <v>7.6310000000000002</v>
      </c>
      <c r="C6">
        <v>-7.3949999999999996</v>
      </c>
      <c r="D6">
        <v>5.66</v>
      </c>
      <c r="E6">
        <v>1.5269999999999999</v>
      </c>
      <c r="F6">
        <v>4.0220000000000002</v>
      </c>
      <c r="G6">
        <v>4.4000000000000004</v>
      </c>
      <c r="H6">
        <v>4.5</v>
      </c>
      <c r="I6">
        <v>4.5</v>
      </c>
      <c r="J6">
        <v>4.5</v>
      </c>
      <c r="K6">
        <f>100*(100+C6)/100*(100+D6)/100</f>
        <v>97.846442999999994</v>
      </c>
    </row>
    <row r="7" spans="1:11" x14ac:dyDescent="0.3">
      <c r="A7" t="s">
        <v>18</v>
      </c>
      <c r="B7">
        <v>4.9820000000000002</v>
      </c>
      <c r="C7">
        <v>-6.76</v>
      </c>
      <c r="D7">
        <v>10.359</v>
      </c>
      <c r="E7">
        <v>3.2010000000000001</v>
      </c>
      <c r="F7">
        <v>5.8</v>
      </c>
      <c r="G7">
        <v>5.2</v>
      </c>
      <c r="H7">
        <v>5.2</v>
      </c>
      <c r="I7">
        <v>5.2</v>
      </c>
      <c r="J7">
        <v>5.2</v>
      </c>
      <c r="K7">
        <f>100*(100+C7)/100*(100+D7)/100</f>
        <v>102.89873159999999</v>
      </c>
    </row>
    <row r="8" spans="1:11" x14ac:dyDescent="0.3">
      <c r="A8" t="s">
        <v>47</v>
      </c>
      <c r="B8">
        <v>2.198</v>
      </c>
      <c r="C8">
        <v>-2.7</v>
      </c>
      <c r="D8">
        <v>4.7</v>
      </c>
      <c r="E8">
        <v>-8.5239999999999991</v>
      </c>
      <c r="F8">
        <v>-2.286</v>
      </c>
      <c r="G8">
        <v>1.5</v>
      </c>
      <c r="H8">
        <v>1</v>
      </c>
      <c r="I8">
        <v>0.8</v>
      </c>
      <c r="J8">
        <v>0.7</v>
      </c>
      <c r="K8">
        <f t="shared" ref="K8:K10" si="0">100*(100+C8)/100*(100+D8)/100</f>
        <v>101.87309999999999</v>
      </c>
    </row>
    <row r="9" spans="1:11" x14ac:dyDescent="0.3">
      <c r="A9" t="s">
        <v>6</v>
      </c>
      <c r="B9">
        <v>2.48</v>
      </c>
      <c r="C9">
        <v>-4.3099999999999996</v>
      </c>
      <c r="D9">
        <v>5.6189999999999998</v>
      </c>
      <c r="E9">
        <v>2.8460000000000001</v>
      </c>
      <c r="F9">
        <v>2.605</v>
      </c>
      <c r="G9">
        <v>2.4670000000000001</v>
      </c>
      <c r="H9">
        <v>2.476</v>
      </c>
      <c r="I9">
        <v>2.4710000000000001</v>
      </c>
      <c r="J9">
        <v>2.4929999999999999</v>
      </c>
      <c r="K9">
        <f t="shared" si="0"/>
        <v>101.0668211</v>
      </c>
    </row>
    <row r="10" spans="1:11" x14ac:dyDescent="0.3">
      <c r="A10" t="s">
        <v>44</v>
      </c>
      <c r="B10">
        <v>0.89</v>
      </c>
      <c r="C10">
        <v>1.794</v>
      </c>
      <c r="D10">
        <v>10.986000000000001</v>
      </c>
      <c r="E10">
        <v>2.6960000000000002</v>
      </c>
      <c r="F10">
        <v>3.04</v>
      </c>
      <c r="G10">
        <v>3.6789999999999998</v>
      </c>
      <c r="H10">
        <v>3.3279999999999998</v>
      </c>
      <c r="I10">
        <v>3.3340000000000001</v>
      </c>
      <c r="J10">
        <v>3.3</v>
      </c>
      <c r="K10">
        <f t="shared" si="0"/>
        <v>112.97708883999999</v>
      </c>
    </row>
    <row r="14" spans="1:11" ht="28.8" x14ac:dyDescent="0.3">
      <c r="A14" s="3"/>
      <c r="B14" s="4">
        <v>2022</v>
      </c>
      <c r="C14" s="4">
        <v>2023</v>
      </c>
      <c r="D14" s="4">
        <v>2024</v>
      </c>
      <c r="E14" s="4">
        <v>2025</v>
      </c>
      <c r="F14" s="4">
        <v>2026</v>
      </c>
      <c r="G14" s="4">
        <v>2027</v>
      </c>
      <c r="H14" s="5" t="s">
        <v>48</v>
      </c>
      <c r="I14" s="7" t="s">
        <v>49</v>
      </c>
    </row>
    <row r="15" spans="1:11" x14ac:dyDescent="0.3">
      <c r="A15" s="3" t="s">
        <v>18</v>
      </c>
      <c r="B15" s="2">
        <v>3.2010000000000001</v>
      </c>
      <c r="C15" s="2">
        <v>5.8</v>
      </c>
      <c r="D15" s="2">
        <v>5.2</v>
      </c>
      <c r="E15" s="2">
        <v>5.2</v>
      </c>
      <c r="F15" s="2">
        <v>5.2</v>
      </c>
      <c r="G15" s="2">
        <v>5.2</v>
      </c>
      <c r="H15" s="2">
        <f>AVERAGE(B15:G15)</f>
        <v>4.9668333333333328</v>
      </c>
      <c r="I15" s="3">
        <v>33.731135604739876</v>
      </c>
    </row>
    <row r="16" spans="1:11" x14ac:dyDescent="0.3">
      <c r="A16" s="3" t="s">
        <v>4</v>
      </c>
      <c r="B16" s="2">
        <v>1.5269999999999999</v>
      </c>
      <c r="C16" s="2">
        <v>4.0220000000000002</v>
      </c>
      <c r="D16" s="2">
        <v>4.4000000000000004</v>
      </c>
      <c r="E16" s="2">
        <v>4.5</v>
      </c>
      <c r="F16" s="2">
        <v>4.5</v>
      </c>
      <c r="G16" s="2">
        <v>4.5</v>
      </c>
      <c r="H16" s="2">
        <f t="shared" ref="H16:H19" si="1">AVERAGE(B16:G16)</f>
        <v>3.9081666666666668</v>
      </c>
      <c r="I16" s="3">
        <v>25.821866399075105</v>
      </c>
    </row>
    <row r="17" spans="1:9" x14ac:dyDescent="0.3">
      <c r="A17" s="3" t="s">
        <v>47</v>
      </c>
      <c r="B17" s="2">
        <v>-8.5239999999999991</v>
      </c>
      <c r="C17" s="2">
        <v>-2.286</v>
      </c>
      <c r="D17" s="2">
        <v>1.5</v>
      </c>
      <c r="E17" s="2">
        <v>1</v>
      </c>
      <c r="F17" s="2">
        <v>0.8</v>
      </c>
      <c r="G17" s="2">
        <v>0.7</v>
      </c>
      <c r="H17" s="2">
        <f t="shared" si="1"/>
        <v>-1.1349999999999998</v>
      </c>
      <c r="I17" s="3">
        <v>-6.9874874059633072</v>
      </c>
    </row>
    <row r="18" spans="1:9" x14ac:dyDescent="0.3">
      <c r="A18" s="3" t="s">
        <v>6</v>
      </c>
      <c r="B18" s="2">
        <v>2.8460000000000001</v>
      </c>
      <c r="C18" s="2">
        <v>2.605</v>
      </c>
      <c r="D18" s="2">
        <v>2.4670000000000001</v>
      </c>
      <c r="E18" s="2">
        <v>2.476</v>
      </c>
      <c r="F18" s="2">
        <v>2.4710000000000001</v>
      </c>
      <c r="G18" s="2">
        <v>2.4929999999999999</v>
      </c>
      <c r="H18" s="2">
        <f t="shared" si="1"/>
        <v>2.5596666666666672</v>
      </c>
      <c r="I18" s="3">
        <v>16.374357417584122</v>
      </c>
    </row>
    <row r="19" spans="1:9" x14ac:dyDescent="0.3">
      <c r="A19" s="3" t="s">
        <v>44</v>
      </c>
      <c r="B19" s="2">
        <v>2.6960000000000002</v>
      </c>
      <c r="C19" s="2">
        <v>3.04</v>
      </c>
      <c r="D19" s="2">
        <v>3.6789999999999998</v>
      </c>
      <c r="E19" s="2">
        <v>3.3279999999999998</v>
      </c>
      <c r="F19" s="2">
        <v>3.3340000000000001</v>
      </c>
      <c r="G19" s="2">
        <v>3.3</v>
      </c>
      <c r="H19" s="2">
        <f t="shared" si="1"/>
        <v>3.2295000000000003</v>
      </c>
      <c r="I19" s="3">
        <v>21.007353780874922</v>
      </c>
    </row>
    <row r="20" spans="1:9" x14ac:dyDescent="0.3">
      <c r="A20" s="6" t="s">
        <v>18</v>
      </c>
      <c r="B20">
        <f>(100+B15)/100</f>
        <v>1.0320099999999999</v>
      </c>
      <c r="C20">
        <f t="shared" ref="C20:G20" si="2">(100+C15)/100</f>
        <v>1.0580000000000001</v>
      </c>
      <c r="D20">
        <f t="shared" si="2"/>
        <v>1.052</v>
      </c>
      <c r="E20">
        <f t="shared" si="2"/>
        <v>1.052</v>
      </c>
      <c r="F20">
        <f t="shared" si="2"/>
        <v>1.052</v>
      </c>
      <c r="G20">
        <f t="shared" si="2"/>
        <v>1.052</v>
      </c>
      <c r="I20">
        <f>PRODUCT(B20:H20)</f>
        <v>1.3373113560473988</v>
      </c>
    </row>
    <row r="21" spans="1:9" x14ac:dyDescent="0.3">
      <c r="A21" s="1" t="s">
        <v>4</v>
      </c>
      <c r="B21">
        <f t="shared" ref="B21:G21" si="3">(100+B16)/100</f>
        <v>1.0152700000000001</v>
      </c>
      <c r="C21">
        <f t="shared" si="3"/>
        <v>1.0402200000000001</v>
      </c>
      <c r="D21">
        <f t="shared" si="3"/>
        <v>1.044</v>
      </c>
      <c r="E21">
        <f t="shared" si="3"/>
        <v>1.0449999999999999</v>
      </c>
      <c r="F21">
        <f t="shared" si="3"/>
        <v>1.0449999999999999</v>
      </c>
      <c r="G21">
        <f t="shared" si="3"/>
        <v>1.0449999999999999</v>
      </c>
      <c r="I21">
        <f t="shared" ref="I21:I24" si="4">PRODUCT(B21:H21)</f>
        <v>1.2582186639907511</v>
      </c>
    </row>
    <row r="22" spans="1:9" x14ac:dyDescent="0.3">
      <c r="A22" s="1" t="s">
        <v>47</v>
      </c>
      <c r="B22">
        <f t="shared" ref="B22:G22" si="5">(100+B17)/100</f>
        <v>0.91476000000000002</v>
      </c>
      <c r="C22">
        <f t="shared" si="5"/>
        <v>0.97714000000000001</v>
      </c>
      <c r="D22">
        <f t="shared" si="5"/>
        <v>1.0149999999999999</v>
      </c>
      <c r="E22">
        <f t="shared" si="5"/>
        <v>1.01</v>
      </c>
      <c r="F22">
        <f t="shared" si="5"/>
        <v>1.008</v>
      </c>
      <c r="G22">
        <f t="shared" si="5"/>
        <v>1.0070000000000001</v>
      </c>
      <c r="I22">
        <f t="shared" si="4"/>
        <v>0.93012512594036689</v>
      </c>
    </row>
    <row r="23" spans="1:9" x14ac:dyDescent="0.3">
      <c r="A23" s="1" t="s">
        <v>6</v>
      </c>
      <c r="B23">
        <f t="shared" ref="B23:G23" si="6">(100+B18)/100</f>
        <v>1.0284599999999999</v>
      </c>
      <c r="C23">
        <f t="shared" si="6"/>
        <v>1.0260500000000001</v>
      </c>
      <c r="D23">
        <f t="shared" si="6"/>
        <v>1.02467</v>
      </c>
      <c r="E23">
        <f t="shared" si="6"/>
        <v>1.0247599999999999</v>
      </c>
      <c r="F23">
        <f t="shared" si="6"/>
        <v>1.02471</v>
      </c>
      <c r="G23">
        <f t="shared" si="6"/>
        <v>1.0249299999999999</v>
      </c>
      <c r="I23">
        <f t="shared" si="4"/>
        <v>1.1637435741758413</v>
      </c>
    </row>
    <row r="24" spans="1:9" x14ac:dyDescent="0.3">
      <c r="A24" s="1" t="s">
        <v>44</v>
      </c>
      <c r="B24">
        <f>(100+B19)/100</f>
        <v>1.0269599999999999</v>
      </c>
      <c r="C24">
        <f t="shared" ref="C24:G24" si="7">(100+C19)/100</f>
        <v>1.0304</v>
      </c>
      <c r="D24">
        <f t="shared" si="7"/>
        <v>1.0367900000000001</v>
      </c>
      <c r="E24">
        <f>(100+E19)/100</f>
        <v>1.03328</v>
      </c>
      <c r="F24">
        <f t="shared" si="7"/>
        <v>1.0333399999999999</v>
      </c>
      <c r="G24">
        <f t="shared" si="7"/>
        <v>1.0329999999999999</v>
      </c>
      <c r="I24">
        <f t="shared" si="4"/>
        <v>1.2100735378087493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2022-04-21T09:24:05Z</dcterms:modified>
</cp:coreProperties>
</file>