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9075" windowWidth="19320" windowHeight="1230" tabRatio="853" activeTab="2"/>
  </bookViews>
  <sheets>
    <sheet name="2018" sheetId="40" r:id="rId1"/>
    <sheet name="2017" sheetId="39" r:id="rId2"/>
    <sheet name="2016" sheetId="38" r:id="rId3"/>
  </sheets>
  <definedNames>
    <definedName name="_xlnm._FilterDatabase" localSheetId="2" hidden="1">'2016'!#REF!</definedName>
    <definedName name="_xlnm._FilterDatabase" localSheetId="1" hidden="1">'2017'!$A$4:$B$9</definedName>
    <definedName name="_xlnm._FilterDatabase" localSheetId="0" hidden="1">'2018'!$A$4:$C$11</definedName>
    <definedName name="_xlnm.Print_Area" localSheetId="2">'2016'!$A$1:$B$12</definedName>
    <definedName name="_xlnm.Print_Area" localSheetId="1">'2017'!$A$1:$B$9</definedName>
    <definedName name="_xlnm.Print_Area" localSheetId="0">'2018'!$A$1:$C$14</definedName>
  </definedNames>
  <calcPr calcId="152511"/>
</workbook>
</file>

<file path=xl/calcChain.xml><?xml version="1.0" encoding="utf-8"?>
<calcChain xmlns="http://schemas.openxmlformats.org/spreadsheetml/2006/main">
  <c r="B6" i="40" l="1"/>
  <c r="B7" i="40"/>
  <c r="B8" i="40"/>
  <c r="B9" i="40"/>
  <c r="B5" i="39" l="1"/>
  <c r="B6" i="39"/>
  <c r="B7" i="39"/>
  <c r="B8" i="39"/>
  <c r="B9" i="39"/>
</calcChain>
</file>

<file path=xl/sharedStrings.xml><?xml version="1.0" encoding="utf-8"?>
<sst xmlns="http://schemas.openxmlformats.org/spreadsheetml/2006/main" count="40" uniqueCount="29">
  <si>
    <t>გზების რეაბილიტაცია</t>
  </si>
  <si>
    <t>პროექტის დასახელება</t>
  </si>
  <si>
    <t xml:space="preserve">პროექტის ფაქტიური ღირებულება (ლარი) </t>
  </si>
  <si>
    <t>პირველი მაისი-სამნიძეები კმ0+000-კმ2+200 ა/ბეტონის საფარის მოწყობა</t>
  </si>
  <si>
    <t>წონიარისი-აბუქეთა-ნაომვალი კმ0+000-კმ1+000 ა/ბეტონის საფარის მოწყობა</t>
  </si>
  <si>
    <t>ვაიო-კვაშტა კმ0+000-კმ2+500 ა/ბეტონის საფარის მოწყობა</t>
  </si>
  <si>
    <t>ქედა-ოქტომბერი-გოგინიძეები კმ1+120-კმ1+340 ა/ბეტონის საფარის მოწყობა</t>
  </si>
  <si>
    <t xml:space="preserve">დანდალო-ხარაულა კმ0+000-კმ3+500 მონაკვეთზე ა/ბეტონის საფარის მოწყობა  </t>
  </si>
  <si>
    <t>ზვარე-ვაიო კმ0+000-კმ1+500 მონაკვეთზე ა/ბეტონის საფარის მოწყობა</t>
  </si>
  <si>
    <t>2016 წელი</t>
  </si>
  <si>
    <t>დანდალო-არძენაძეები კმ0+000-კმ1+000 ა/ბეტონის საფარის მოწყობა</t>
  </si>
  <si>
    <t>წონიარისი-კანტაური-ტიბეთა კმ0+400-კმ1+000 ა/ბეტონის საფარის მოწყობა</t>
  </si>
  <si>
    <t>ქედა-ზედა აქუცა კმ0+000-კმ2+900 /ბეტონის საფარის მოწყობა</t>
  </si>
  <si>
    <t>ქედა-მერისი-ნამონასტრევი კმ8+000-კმ10+000 ა/ბეტონის საფარის მოწყობა</t>
  </si>
  <si>
    <t>ქედა-ზენდიდი კმ0+000-კმ2+100 ა/ბეტონის საფარის მოწყობა</t>
  </si>
  <si>
    <t>2017 წელი</t>
  </si>
  <si>
    <t>მიმდინარე</t>
  </si>
  <si>
    <t>მერისი-გუნდაური-ჭალათი კმ0+850-კმ1+050 გზის რეაბილიტაცია</t>
  </si>
  <si>
    <t>ოქტომბერი-მეძიბნა-აგოთა კმ0+000-კმ0+985 ასფალტობეტონის საფარის მოწყობა</t>
  </si>
  <si>
    <t>დასრულებული</t>
  </si>
  <si>
    <t>დანდალო-ტაკიძეები კმ0+000-კმ2+500 ასფალტობეტონის საფარის მოწყობა</t>
  </si>
  <si>
    <t>ცხემნა-ძენწმანი კმ0+000-კმ1+500, ძენწმანი-უკანტეხილ კმ0+000 კმ0+539  ,ასფალტობეტონის საფარის მოწყობა</t>
  </si>
  <si>
    <t>ცხემნა-კორომხეთი კმ0+000-კმ1+850 ასფალტობეტონის საფარის მოწყობა</t>
  </si>
  <si>
    <t>ცივასულა-აგარა-ქვედა  აგარა კმ0+000-კმ3+200 ასფალტობეტონის საფარის მოწყობა</t>
  </si>
  <si>
    <t>პირველი მაისი-კოლოტაური კმ0+000-კმ1+960 ასფალტობეტონის საფარის მოწყობა</t>
  </si>
  <si>
    <t>შენიშვნა</t>
  </si>
  <si>
    <t>2018 წელი</t>
  </si>
  <si>
    <t>ცხემნა_ორცვა კმ0+000-კმ2+500 ა/ბეტონის საფარის მოწყობა</t>
  </si>
  <si>
    <t>მახუნცეთი_ზუნდაგა კმ0+000-კმ2+500 ა/ბეტონის საფარის მოწყობა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</si>
</sst>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р_._-;\-* #,##0.00_р_._-;_-* &quot;-&quot;??_р_._-;_-@_-"/>
    <numFmt numFmtId="165" formatCode="_-* #,##0\ _L_._-;\-* #,##0\ _L_._-;_-* &quot;-&quot;\ _L_._-;_-@_-"/>
    <numFmt numFmtId="166" formatCode="_-* #,##0.00\ _L_._-;\-* #,##0.00\ _L_._-;_-* &quot;-&quot;??\ _L_._-;_-@_-"/>
    <numFmt numFmtId="167" formatCode="_ * #,##0_)\ _L_ ;_ * \(#,##0\)\ _L_ ;_ * &quot;-&quot;_)\ _L_ ;_ @_ "/>
    <numFmt numFmtId="168" formatCode="_ * #,##0.00_)\ _L_ ;_ * \(#,##0.00\)\ _L_ ;_ * &quot;-&quot;??_)\ _L_ ;_ @_ "/>
    <numFmt numFmtId="169" formatCode="#,##0_ ;[Red]\-#,##0\ "/>
    <numFmt numFmtId="170" formatCode="_-* #,##0.00_-;\-* #,##0.00_-;_-* &quot;-&quot;??_-;_-@_-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name val="Arial Cyr"/>
      <charset val="204"/>
    </font>
    <font>
      <sz val="12"/>
      <name val="Sylfaen"/>
      <family val="1"/>
      <charset val="204"/>
    </font>
    <font>
      <sz val="10"/>
      <name val="Literaturuly"/>
      <family val="2"/>
    </font>
    <font>
      <sz val="10"/>
      <name val="Arial Cyr"/>
    </font>
    <font>
      <sz val="11"/>
      <color indexed="8"/>
      <name val="Calibri"/>
      <family val="2"/>
      <charset val="204"/>
    </font>
    <font>
      <sz val="14"/>
      <name val="Sylfaen"/>
      <family val="1"/>
      <charset val="204"/>
    </font>
    <font>
      <sz val="14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4"/>
      <name val="Arial"/>
      <family val="2"/>
    </font>
    <font>
      <sz val="11"/>
      <color rgb="FFFF0000"/>
      <name val="Calibri"/>
      <family val="2"/>
      <charset val="204"/>
      <scheme val="minor"/>
    </font>
    <font>
      <sz val="16"/>
      <name val="Sylfaen"/>
      <family val="1"/>
      <charset val="204"/>
    </font>
    <font>
      <sz val="16"/>
      <name val="Arial"/>
      <family val="2"/>
      <charset val="204"/>
    </font>
    <font>
      <sz val="16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6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color indexed="8"/>
      <name val="Sylfaen"/>
      <family val="1"/>
    </font>
    <font>
      <sz val="16"/>
      <color theme="1"/>
      <name val="Sylfaen"/>
      <family val="1"/>
      <charset val="204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6">
    <xf numFmtId="0" fontId="0" fillId="0" borderId="0"/>
    <xf numFmtId="0" fontId="4" fillId="0" borderId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  <xf numFmtId="0" fontId="3" fillId="0" borderId="0"/>
    <xf numFmtId="9" fontId="6" fillId="0" borderId="0" applyFont="0" applyFill="0" applyBorder="0" applyAlignment="0" applyProtection="0"/>
    <xf numFmtId="0" fontId="10" fillId="0" borderId="4">
      <alignment horizontal="center" vertical="center"/>
    </xf>
    <xf numFmtId="0" fontId="11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5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0" fontId="28" fillId="4" borderId="0" applyNumberFormat="0" applyBorder="0" applyAlignment="0" applyProtection="0"/>
    <xf numFmtId="0" fontId="29" fillId="21" borderId="8" applyNumberFormat="0" applyAlignment="0" applyProtection="0"/>
    <xf numFmtId="0" fontId="30" fillId="22" borderId="9" applyNumberFormat="0" applyAlignment="0" applyProtection="0"/>
    <xf numFmtId="164" fontId="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8" borderId="8" applyNumberFormat="0" applyAlignment="0" applyProtection="0"/>
    <xf numFmtId="0" fontId="37" fillId="0" borderId="13" applyNumberFormat="0" applyFill="0" applyAlignment="0" applyProtection="0"/>
    <xf numFmtId="0" fontId="38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4" fillId="24" borderId="14" applyNumberFormat="0" applyFont="0" applyAlignment="0" applyProtection="0"/>
    <xf numFmtId="0" fontId="40" fillId="21" borderId="15" applyNumberFormat="0" applyAlignment="0" applyProtection="0"/>
    <xf numFmtId="9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1" fillId="0" borderId="0"/>
    <xf numFmtId="0" fontId="1" fillId="0" borderId="0"/>
    <xf numFmtId="0" fontId="24" fillId="0" borderId="0"/>
    <xf numFmtId="0" fontId="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2" applyFont="1" applyFill="1"/>
    <xf numFmtId="0" fontId="8" fillId="0" borderId="0" xfId="180"/>
    <xf numFmtId="0" fontId="6" fillId="2" borderId="0" xfId="2" applyFont="1" applyFill="1"/>
    <xf numFmtId="0" fontId="17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/>
    </xf>
    <xf numFmtId="0" fontId="14" fillId="0" borderId="0" xfId="2" applyFont="1" applyFill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8" fillId="0" borderId="0" xfId="180" applyBorder="1"/>
    <xf numFmtId="3" fontId="2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17" fillId="2" borderId="0" xfId="0" applyFont="1" applyFill="1"/>
    <xf numFmtId="0" fontId="19" fillId="0" borderId="0" xfId="2" applyFont="1" applyFill="1"/>
    <xf numFmtId="0" fontId="23" fillId="0" borderId="0" xfId="180" applyFont="1"/>
    <xf numFmtId="0" fontId="16" fillId="0" borderId="5" xfId="2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18" fillId="2" borderId="2" xfId="0" applyNumberFormat="1" applyFont="1" applyFill="1" applyBorder="1" applyAlignment="1">
      <alignment horizontal="center" vertical="center" wrapText="1"/>
    </xf>
    <xf numFmtId="3" fontId="18" fillId="2" borderId="3" xfId="0" applyNumberFormat="1" applyFont="1" applyFill="1" applyBorder="1" applyAlignment="1">
      <alignment horizontal="center" vertical="center" wrapText="1"/>
    </xf>
    <xf numFmtId="0" fontId="16" fillId="0" borderId="5" xfId="2" applyFont="1" applyFill="1" applyBorder="1" applyAlignment="1">
      <alignment horizontal="center" vertical="center"/>
    </xf>
    <xf numFmtId="4" fontId="6" fillId="2" borderId="0" xfId="2" applyNumberFormat="1" applyFont="1" applyFill="1"/>
    <xf numFmtId="4" fontId="18" fillId="2" borderId="6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8" fillId="2" borderId="7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" fontId="26" fillId="2" borderId="6" xfId="0" applyNumberFormat="1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/>
    </xf>
    <xf numFmtId="0" fontId="8" fillId="2" borderId="0" xfId="180" applyFill="1"/>
    <xf numFmtId="0" fontId="25" fillId="2" borderId="6" xfId="0" applyFont="1" applyFill="1" applyBorder="1" applyAlignment="1">
      <alignment horizontal="left" vertical="center" wrapText="1"/>
    </xf>
    <xf numFmtId="4" fontId="7" fillId="2" borderId="1" xfId="180" applyNumberFormat="1" applyFont="1" applyFill="1" applyBorder="1" applyAlignment="1">
      <alignment horizontal="center" vertical="center" wrapText="1"/>
    </xf>
    <xf numFmtId="4" fontId="7" fillId="2" borderId="2" xfId="180" applyNumberFormat="1" applyFont="1" applyFill="1" applyBorder="1" applyAlignment="1">
      <alignment horizontal="center" vertical="center" wrapText="1"/>
    </xf>
    <xf numFmtId="0" fontId="7" fillId="2" borderId="1" xfId="180" applyFont="1" applyFill="1" applyBorder="1" applyAlignment="1">
      <alignment horizontal="center" vertical="center" wrapText="1"/>
    </xf>
    <xf numFmtId="0" fontId="7" fillId="2" borderId="2" xfId="180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 wrapText="1"/>
    </xf>
  </cellXfs>
  <cellStyles count="286">
    <cellStyle name="20% - Accent1" xfId="216"/>
    <cellStyle name="20% - Accent2" xfId="217"/>
    <cellStyle name="20% - Accent3" xfId="218"/>
    <cellStyle name="20% - Accent4" xfId="219"/>
    <cellStyle name="20% - Accent5" xfId="220"/>
    <cellStyle name="20% - Accent6" xfId="221"/>
    <cellStyle name="40% - Accent1" xfId="222"/>
    <cellStyle name="40% - Accent2" xfId="223"/>
    <cellStyle name="40% - Accent3" xfId="224"/>
    <cellStyle name="40% - Accent4" xfId="225"/>
    <cellStyle name="40% - Accent5" xfId="226"/>
    <cellStyle name="40% - Accent6" xfId="227"/>
    <cellStyle name="60% - Accent1" xfId="228"/>
    <cellStyle name="60% - Accent2" xfId="229"/>
    <cellStyle name="60% - Accent3" xfId="230"/>
    <cellStyle name="60% - Accent4" xfId="231"/>
    <cellStyle name="60% - Accent5" xfId="232"/>
    <cellStyle name="60% - Accent6" xfId="233"/>
    <cellStyle name="Accent1" xfId="234"/>
    <cellStyle name="Accent2" xfId="235"/>
    <cellStyle name="Accent3" xfId="236"/>
    <cellStyle name="Accent4" xfId="237"/>
    <cellStyle name="Accent5" xfId="238"/>
    <cellStyle name="Accent6" xfId="239"/>
    <cellStyle name="Bad" xfId="240"/>
    <cellStyle name="Calculation" xfId="241"/>
    <cellStyle name="Check Cell" xfId="242"/>
    <cellStyle name="Comma 2" xfId="243"/>
    <cellStyle name="dato" xfId="9"/>
    <cellStyle name="Explanatory Text" xfId="244"/>
    <cellStyle name="Good" xfId="245"/>
    <cellStyle name="Heading 1" xfId="246"/>
    <cellStyle name="Heading 2" xfId="247"/>
    <cellStyle name="Heading 3" xfId="248"/>
    <cellStyle name="Heading 4" xfId="249"/>
    <cellStyle name="Îáû÷íûé_ÐÎÌÀÍ--Ø-8" xfId="10"/>
    <cellStyle name="Input" xfId="250"/>
    <cellStyle name="Linked Cell" xfId="251"/>
    <cellStyle name="Neutral" xfId="252"/>
    <cellStyle name="Normal" xfId="0" builtinId="0"/>
    <cellStyle name="Normal 17 9" xfId="11"/>
    <cellStyle name="Normal 2" xfId="2"/>
    <cellStyle name="Normal 2 10" xfId="12"/>
    <cellStyle name="Normal 2 11" xfId="13"/>
    <cellStyle name="Normal 2 12" xfId="14"/>
    <cellStyle name="Normal 2 13" xfId="15"/>
    <cellStyle name="Normal 2 14" xfId="16"/>
    <cellStyle name="Normal 2 15" xfId="17"/>
    <cellStyle name="Normal 2 16" xfId="18"/>
    <cellStyle name="Normal 2 17" xfId="19"/>
    <cellStyle name="Normal 2 18" xfId="20"/>
    <cellStyle name="Normal 2 19" xfId="21"/>
    <cellStyle name="Normal 2 2" xfId="5"/>
    <cellStyle name="Normal 2 2 2" xfId="6"/>
    <cellStyle name="Normal 2 20" xfId="22"/>
    <cellStyle name="Normal 2 21" xfId="23"/>
    <cellStyle name="Normal 2 22" xfId="24"/>
    <cellStyle name="Normal 2 23" xfId="25"/>
    <cellStyle name="Normal 2 24" xfId="26"/>
    <cellStyle name="Normal 2 25" xfId="27"/>
    <cellStyle name="Normal 2 26" xfId="28"/>
    <cellStyle name="Normal 2 27" xfId="29"/>
    <cellStyle name="Normal 2 28" xfId="30"/>
    <cellStyle name="Normal 2 29" xfId="31"/>
    <cellStyle name="Normal 2 3" xfId="32"/>
    <cellStyle name="Normal 2 30" xfId="33"/>
    <cellStyle name="Normal 2 31" xfId="34"/>
    <cellStyle name="Normal 2 32" xfId="35"/>
    <cellStyle name="Normal 2 33" xfId="36"/>
    <cellStyle name="Normal 2 34" xfId="37"/>
    <cellStyle name="Normal 2 35" xfId="38"/>
    <cellStyle name="Normal 2 36" xfId="39"/>
    <cellStyle name="Normal 2 37" xfId="40"/>
    <cellStyle name="Normal 2 38" xfId="41"/>
    <cellStyle name="Normal 2 39" xfId="42"/>
    <cellStyle name="Normal 2 4" xfId="43"/>
    <cellStyle name="Normal 2 40" xfId="44"/>
    <cellStyle name="Normal 2 41" xfId="45"/>
    <cellStyle name="Normal 2 42" xfId="46"/>
    <cellStyle name="Normal 2 43" xfId="47"/>
    <cellStyle name="Normal 2 44" xfId="48"/>
    <cellStyle name="Normal 2 45" xfId="49"/>
    <cellStyle name="Normal 2 46" xfId="50"/>
    <cellStyle name="Normal 2 47" xfId="51"/>
    <cellStyle name="Normal 2 48" xfId="52"/>
    <cellStyle name="Normal 2 49" xfId="53"/>
    <cellStyle name="Normal 2 5" xfId="54"/>
    <cellStyle name="Normal 2 50" xfId="55"/>
    <cellStyle name="Normal 2 51" xfId="56"/>
    <cellStyle name="Normal 2 52" xfId="57"/>
    <cellStyle name="Normal 2 53" xfId="58"/>
    <cellStyle name="Normal 2 54" xfId="59"/>
    <cellStyle name="Normal 2 55" xfId="60"/>
    <cellStyle name="Normal 2 56" xfId="253"/>
    <cellStyle name="Normal 2 6" xfId="61"/>
    <cellStyle name="Normal 2 7" xfId="62"/>
    <cellStyle name="Normal 2 8" xfId="63"/>
    <cellStyle name="Normal 2 9" xfId="64"/>
    <cellStyle name="Normal 21 2" xfId="65"/>
    <cellStyle name="Normal 21 2 2" xfId="254"/>
    <cellStyle name="Normal 21 3" xfId="66"/>
    <cellStyle name="Normal 21 3 2" xfId="255"/>
    <cellStyle name="Normal 3" xfId="256"/>
    <cellStyle name="Normal 3 10" xfId="67"/>
    <cellStyle name="Normal 3 11" xfId="68"/>
    <cellStyle name="Normal 3 12" xfId="69"/>
    <cellStyle name="Normal 3 13" xfId="70"/>
    <cellStyle name="Normal 3 14" xfId="71"/>
    <cellStyle name="Normal 3 15" xfId="72"/>
    <cellStyle name="Normal 3 16" xfId="73"/>
    <cellStyle name="Normal 3 17" xfId="74"/>
    <cellStyle name="Normal 3 18" xfId="75"/>
    <cellStyle name="Normal 3 19" xfId="76"/>
    <cellStyle name="Normal 3 2" xfId="77"/>
    <cellStyle name="Normal 3 2 2" xfId="257"/>
    <cellStyle name="Normal 3 2 4" xfId="258"/>
    <cellStyle name="Normal 3 2 6" xfId="259"/>
    <cellStyle name="Normal 3 20" xfId="78"/>
    <cellStyle name="Normal 3 21" xfId="79"/>
    <cellStyle name="Normal 3 22" xfId="80"/>
    <cellStyle name="Normal 3 23" xfId="81"/>
    <cellStyle name="Normal 3 24" xfId="82"/>
    <cellStyle name="Normal 3 25" xfId="83"/>
    <cellStyle name="Normal 3 26" xfId="84"/>
    <cellStyle name="Normal 3 27" xfId="85"/>
    <cellStyle name="Normal 3 28" xfId="86"/>
    <cellStyle name="Normal 3 29" xfId="87"/>
    <cellStyle name="Normal 3 3" xfId="88"/>
    <cellStyle name="Normal 3 30" xfId="89"/>
    <cellStyle name="Normal 3 31" xfId="90"/>
    <cellStyle name="Normal 3 32" xfId="91"/>
    <cellStyle name="Normal 3 33" xfId="92"/>
    <cellStyle name="Normal 3 34" xfId="93"/>
    <cellStyle name="Normal 3 35" xfId="94"/>
    <cellStyle name="Normal 3 36" xfId="95"/>
    <cellStyle name="Normal 3 37" xfId="96"/>
    <cellStyle name="Normal 3 38" xfId="97"/>
    <cellStyle name="Normal 3 39" xfId="98"/>
    <cellStyle name="Normal 3 4" xfId="99"/>
    <cellStyle name="Normal 3 40" xfId="100"/>
    <cellStyle name="Normal 3 41" xfId="101"/>
    <cellStyle name="Normal 3 42" xfId="102"/>
    <cellStyle name="Normal 3 43" xfId="103"/>
    <cellStyle name="Normal 3 44" xfId="104"/>
    <cellStyle name="Normal 3 45" xfId="105"/>
    <cellStyle name="Normal 3 46" xfId="106"/>
    <cellStyle name="Normal 3 47" xfId="107"/>
    <cellStyle name="Normal 3 48" xfId="108"/>
    <cellStyle name="Normal 3 49" xfId="109"/>
    <cellStyle name="Normal 3 5" xfId="110"/>
    <cellStyle name="Normal 3 50" xfId="111"/>
    <cellStyle name="Normal 3 51" xfId="112"/>
    <cellStyle name="Normal 3 52" xfId="113"/>
    <cellStyle name="Normal 3 53" xfId="114"/>
    <cellStyle name="Normal 3 54" xfId="115"/>
    <cellStyle name="Normal 3 55" xfId="116"/>
    <cellStyle name="Normal 3 56" xfId="117"/>
    <cellStyle name="Normal 3 6" xfId="118"/>
    <cellStyle name="Normal 3 7" xfId="119"/>
    <cellStyle name="Normal 3 8" xfId="120"/>
    <cellStyle name="Normal 3 9" xfId="121"/>
    <cellStyle name="Normal 4" xfId="260"/>
    <cellStyle name="Normal 6" xfId="261"/>
    <cellStyle name="Normal 8 10" xfId="122"/>
    <cellStyle name="Normal 8 11" xfId="123"/>
    <cellStyle name="Normal 8 12" xfId="124"/>
    <cellStyle name="Normal 8 13" xfId="125"/>
    <cellStyle name="Normal 8 14" xfId="126"/>
    <cellStyle name="Normal 8 15" xfId="127"/>
    <cellStyle name="Normal 8 16" xfId="128"/>
    <cellStyle name="Normal 8 17" xfId="129"/>
    <cellStyle name="Normal 8 18" xfId="130"/>
    <cellStyle name="Normal 8 19" xfId="131"/>
    <cellStyle name="Normal 8 2" xfId="132"/>
    <cellStyle name="Normal 8 20" xfId="133"/>
    <cellStyle name="Normal 8 21" xfId="134"/>
    <cellStyle name="Normal 8 22" xfId="135"/>
    <cellStyle name="Normal 8 23" xfId="136"/>
    <cellStyle name="Normal 8 24" xfId="137"/>
    <cellStyle name="Normal 8 25" xfId="138"/>
    <cellStyle name="Normal 8 26" xfId="139"/>
    <cellStyle name="Normal 8 27" xfId="140"/>
    <cellStyle name="Normal 8 28" xfId="141"/>
    <cellStyle name="Normal 8 29" xfId="142"/>
    <cellStyle name="Normal 8 3" xfId="143"/>
    <cellStyle name="Normal 8 30" xfId="144"/>
    <cellStyle name="Normal 8 31" xfId="145"/>
    <cellStyle name="Normal 8 32" xfId="146"/>
    <cellStyle name="Normal 8 33" xfId="147"/>
    <cellStyle name="Normal 8 34" xfId="148"/>
    <cellStyle name="Normal 8 35" xfId="149"/>
    <cellStyle name="Normal 8 36" xfId="150"/>
    <cellStyle name="Normal 8 37" xfId="151"/>
    <cellStyle name="Normal 8 38" xfId="152"/>
    <cellStyle name="Normal 8 39" xfId="153"/>
    <cellStyle name="Normal 8 4" xfId="154"/>
    <cellStyle name="Normal 8 40" xfId="155"/>
    <cellStyle name="Normal 8 41" xfId="156"/>
    <cellStyle name="Normal 8 42" xfId="157"/>
    <cellStyle name="Normal 8 43" xfId="158"/>
    <cellStyle name="Normal 8 44" xfId="159"/>
    <cellStyle name="Normal 8 45" xfId="160"/>
    <cellStyle name="Normal 8 46" xfId="161"/>
    <cellStyle name="Normal 8 47" xfId="162"/>
    <cellStyle name="Normal 8 48" xfId="163"/>
    <cellStyle name="Normal 8 49" xfId="164"/>
    <cellStyle name="Normal 8 5" xfId="165"/>
    <cellStyle name="Normal 8 50" xfId="166"/>
    <cellStyle name="Normal 8 51" xfId="167"/>
    <cellStyle name="Normal 8 52" xfId="168"/>
    <cellStyle name="Normal 8 53" xfId="169"/>
    <cellStyle name="Normal 8 54" xfId="170"/>
    <cellStyle name="Normal 8 55" xfId="171"/>
    <cellStyle name="Normal 8 6" xfId="172"/>
    <cellStyle name="Normal 8 7" xfId="173"/>
    <cellStyle name="Normal 8 8" xfId="174"/>
    <cellStyle name="Normal 8 9" xfId="175"/>
    <cellStyle name="Note" xfId="262"/>
    <cellStyle name="Ôèíàíñîâûé [0]_ÃËÀØÀ" xfId="176"/>
    <cellStyle name="Ôèíàíñîâûé_ÃËÀØÀ" xfId="177"/>
    <cellStyle name="Òûñÿ÷è [0]_×èàòóðà Ô" xfId="178"/>
    <cellStyle name="Òûñÿ÷è_×èàòóðà Ô" xfId="179"/>
    <cellStyle name="Output" xfId="263"/>
    <cellStyle name="Percent 2" xfId="4"/>
    <cellStyle name="Percent 2 2" xfId="8"/>
    <cellStyle name="Percent 3" xfId="264"/>
    <cellStyle name="Title" xfId="265"/>
    <cellStyle name="Total" xfId="266"/>
    <cellStyle name="Warning Text" xfId="267"/>
    <cellStyle name="Обычный 10" xfId="268"/>
    <cellStyle name="Обычный 10 2" xfId="269"/>
    <cellStyle name="Обычный 11" xfId="270"/>
    <cellStyle name="Обычный 12" xfId="271"/>
    <cellStyle name="Обычный 13" xfId="272"/>
    <cellStyle name="Обычный 2" xfId="1"/>
    <cellStyle name="Обычный 2 2" xfId="180"/>
    <cellStyle name="Обычный 2 2 2" xfId="181"/>
    <cellStyle name="Обычный 2 2 3" xfId="3"/>
    <cellStyle name="Обычный 2 3" xfId="182"/>
    <cellStyle name="Обычный 2 3 2" xfId="183"/>
    <cellStyle name="Обычный 2 3 2 2" xfId="273"/>
    <cellStyle name="Обычный 2 3 3" xfId="274"/>
    <cellStyle name="Обычный 2 4" xfId="184"/>
    <cellStyle name="Обычный 2_ganatl_03" xfId="185"/>
    <cellStyle name="Обычный 3" xfId="7"/>
    <cellStyle name="Обычный 3 2" xfId="186"/>
    <cellStyle name="Обычный 3 2 2" xfId="275"/>
    <cellStyle name="Обычный 3 3" xfId="276"/>
    <cellStyle name="Обычный 3 4" xfId="277"/>
    <cellStyle name="Обычный 4" xfId="187"/>
    <cellStyle name="Обычный 5" xfId="188"/>
    <cellStyle name="Обычный 6" xfId="189"/>
    <cellStyle name="Обычный 7" xfId="214"/>
    <cellStyle name="Обычный 7 2" xfId="278"/>
    <cellStyle name="Обычный 8" xfId="215"/>
    <cellStyle name="Обычный 8 2" xfId="279"/>
    <cellStyle name="Обычный 9" xfId="280"/>
    <cellStyle name="Обычный 9 2" xfId="281"/>
    <cellStyle name="Процентный 2" xfId="190"/>
    <cellStyle name="Процентный 2 2" xfId="191"/>
    <cellStyle name="Процентный 2 3" xfId="282"/>
    <cellStyle name="Процентный 3" xfId="192"/>
    <cellStyle name="Процентный 3 3" xfId="193"/>
    <cellStyle name="Процентный 4" xfId="194"/>
    <cellStyle name="Процентный 5" xfId="283"/>
    <cellStyle name="Финансовый 10" xfId="195"/>
    <cellStyle name="Финансовый 11" xfId="196"/>
    <cellStyle name="Финансовый 12" xfId="197"/>
    <cellStyle name="Финансовый 13" xfId="198"/>
    <cellStyle name="Финансовый 14" xfId="199"/>
    <cellStyle name="Финансовый 15" xfId="200"/>
    <cellStyle name="Финансовый 16" xfId="201"/>
    <cellStyle name="Финансовый 16 2" xfId="202"/>
    <cellStyle name="Финансовый 16 3" xfId="203"/>
    <cellStyle name="Финансовый 17" xfId="284"/>
    <cellStyle name="Финансовый 2" xfId="204"/>
    <cellStyle name="Финансовый 2 2" xfId="205"/>
    <cellStyle name="Финансовый 2 3" xfId="213"/>
    <cellStyle name="Финансовый 2 4" xfId="285"/>
    <cellStyle name="Финансовый 3" xfId="206"/>
    <cellStyle name="Финансовый 4" xfId="207"/>
    <cellStyle name="Финансовый 5" xfId="208"/>
    <cellStyle name="Финансовый 6" xfId="209"/>
    <cellStyle name="Финансовый 7" xfId="210"/>
    <cellStyle name="Финансовый 8" xfId="211"/>
    <cellStyle name="Финансовый 9" xfId="2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view="pageBreakPreview" zoomScale="55" zoomScaleNormal="70" zoomScaleSheetLayoutView="55" zoomScalePageLayoutView="80" workbookViewId="0">
      <pane ySplit="4" topLeftCell="A5" activePane="bottomLeft" state="frozen"/>
      <selection pane="bottomLeft" activeCell="A53" sqref="A53"/>
    </sheetView>
  </sheetViews>
  <sheetFormatPr defaultRowHeight="12.75"/>
  <cols>
    <col min="1" max="1" width="51.85546875" style="6" customWidth="1"/>
    <col min="2" max="2" width="19.7109375" style="25" customWidth="1"/>
    <col min="3" max="3" width="15.5703125" style="3" customWidth="1"/>
    <col min="4" max="16384" width="9.140625" style="3"/>
  </cols>
  <sheetData>
    <row r="1" spans="1:3" ht="39.75" customHeight="1">
      <c r="A1" s="38" t="s">
        <v>0</v>
      </c>
      <c r="B1" s="38"/>
      <c r="C1" s="38"/>
    </row>
    <row r="2" spans="1:3" ht="39.75" customHeight="1">
      <c r="A2" s="31"/>
      <c r="B2" s="31"/>
      <c r="C2" s="31" t="s">
        <v>26</v>
      </c>
    </row>
    <row r="3" spans="1:3" ht="15" customHeight="1">
      <c r="A3" s="36" t="s">
        <v>1</v>
      </c>
      <c r="B3" s="34" t="s">
        <v>2</v>
      </c>
      <c r="C3" s="36" t="s">
        <v>25</v>
      </c>
    </row>
    <row r="4" spans="1:3" s="32" customFormat="1" ht="52.5" customHeight="1">
      <c r="A4" s="37"/>
      <c r="B4" s="35"/>
      <c r="C4" s="37"/>
    </row>
    <row r="5" spans="1:3" s="16" customFormat="1" ht="60" customHeight="1">
      <c r="A5" s="33" t="s">
        <v>24</v>
      </c>
      <c r="B5" s="28">
        <v>146467.64000000001</v>
      </c>
      <c r="C5" s="29" t="s">
        <v>16</v>
      </c>
    </row>
    <row r="6" spans="1:3" s="16" customFormat="1" ht="60" customHeight="1">
      <c r="A6" s="33" t="s">
        <v>23</v>
      </c>
      <c r="B6" s="26">
        <f>291098.18+194677.44+335337.19</f>
        <v>821112.81</v>
      </c>
      <c r="C6" s="29" t="s">
        <v>19</v>
      </c>
    </row>
    <row r="7" spans="1:3" s="16" customFormat="1" ht="60" customHeight="1">
      <c r="A7" s="33" t="s">
        <v>22</v>
      </c>
      <c r="B7" s="30">
        <f>160598.35+154078.19+87948.35+310253.6</f>
        <v>712878.49</v>
      </c>
      <c r="C7" s="29" t="s">
        <v>19</v>
      </c>
    </row>
    <row r="8" spans="1:3" s="16" customFormat="1" ht="60" customHeight="1">
      <c r="A8" s="33" t="s">
        <v>21</v>
      </c>
      <c r="B8" s="26">
        <f>125828.64+138922.75+191287.63</f>
        <v>456039.02</v>
      </c>
      <c r="C8" s="29" t="s">
        <v>16</v>
      </c>
    </row>
    <row r="9" spans="1:3" s="16" customFormat="1" ht="60" customHeight="1">
      <c r="A9" s="33" t="s">
        <v>20</v>
      </c>
      <c r="B9" s="26">
        <f>134715.75+535333.47</f>
        <v>670049.22</v>
      </c>
      <c r="C9" s="29" t="s">
        <v>19</v>
      </c>
    </row>
    <row r="10" spans="1:3" s="16" customFormat="1" ht="60" customHeight="1">
      <c r="A10" s="33" t="s">
        <v>18</v>
      </c>
      <c r="B10" s="26">
        <v>136688.03</v>
      </c>
      <c r="C10" s="29" t="s">
        <v>16</v>
      </c>
    </row>
    <row r="11" spans="1:3" s="16" customFormat="1" ht="60" customHeight="1">
      <c r="A11" s="33" t="s">
        <v>17</v>
      </c>
      <c r="B11" s="26">
        <v>69887.45</v>
      </c>
      <c r="C11" s="29" t="s">
        <v>16</v>
      </c>
    </row>
  </sheetData>
  <protectedRanges>
    <protectedRange sqref="A5:A7" name="Range2_1_69_1_1_1_3"/>
    <protectedRange sqref="A11" name="Range2_1_35_1_1_1"/>
  </protectedRanges>
  <mergeCells count="4">
    <mergeCell ref="B3:B4"/>
    <mergeCell ref="C3:C4"/>
    <mergeCell ref="A1:C1"/>
    <mergeCell ref="A3:A4"/>
  </mergeCells>
  <printOptions horizontalCentered="1"/>
  <pageMargins left="0.75" right="0.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="60" zoomScaleNormal="70" zoomScalePageLayoutView="80" workbookViewId="0">
      <pane ySplit="4" topLeftCell="A5" activePane="bottomLeft" state="frozen"/>
      <selection pane="bottomLeft" activeCell="H8" sqref="H8"/>
    </sheetView>
  </sheetViews>
  <sheetFormatPr defaultRowHeight="12.75"/>
  <cols>
    <col min="1" max="1" width="58.42578125" style="6" customWidth="1"/>
    <col min="2" max="2" width="19.7109375" style="25" customWidth="1"/>
    <col min="3" max="16384" width="9.140625" style="1"/>
  </cols>
  <sheetData>
    <row r="1" spans="1:2" ht="39.75" customHeight="1">
      <c r="A1" s="39" t="s">
        <v>0</v>
      </c>
      <c r="B1" s="39"/>
    </row>
    <row r="2" spans="1:2" ht="39.75" customHeight="1">
      <c r="A2" s="24"/>
      <c r="B2" s="24" t="s">
        <v>15</v>
      </c>
    </row>
    <row r="3" spans="1:2" ht="15" customHeight="1">
      <c r="A3" s="36" t="s">
        <v>1</v>
      </c>
      <c r="B3" s="34" t="s">
        <v>2</v>
      </c>
    </row>
    <row r="4" spans="1:2" s="2" customFormat="1" ht="52.5" customHeight="1">
      <c r="A4" s="37"/>
      <c r="B4" s="35"/>
    </row>
    <row r="5" spans="1:2" s="4" customFormat="1" ht="69.95" customHeight="1">
      <c r="A5" s="27" t="s">
        <v>14</v>
      </c>
      <c r="B5" s="28">
        <f>120242.95+385899.51+71670.52+38894.48+32458.29</f>
        <v>649165.75</v>
      </c>
    </row>
    <row r="6" spans="1:2" s="4" customFormat="1" ht="69.95" customHeight="1">
      <c r="A6" s="27" t="s">
        <v>13</v>
      </c>
      <c r="B6" s="26">
        <f>215783.19+65096.27+36362+393347.35+22585.61+38588.12</f>
        <v>771762.54</v>
      </c>
    </row>
    <row r="7" spans="1:2" s="4" customFormat="1" ht="69.95" customHeight="1">
      <c r="A7" s="27" t="s">
        <v>12</v>
      </c>
      <c r="B7" s="26">
        <f>312393.65+367299.18+140359.73+21580.33+21580.33</f>
        <v>863213.22</v>
      </c>
    </row>
    <row r="8" spans="1:2" s="4" customFormat="1" ht="69.95" customHeight="1">
      <c r="A8" s="27" t="s">
        <v>11</v>
      </c>
      <c r="B8" s="26">
        <f>38308.76+14343.62+102812.66+37362.13+10148.8</f>
        <v>202975.97</v>
      </c>
    </row>
    <row r="9" spans="1:2" s="4" customFormat="1" ht="69.95" customHeight="1">
      <c r="A9" s="27" t="s">
        <v>10</v>
      </c>
      <c r="B9" s="26">
        <f>161992+181463.51</f>
        <v>343455.51</v>
      </c>
    </row>
  </sheetData>
  <protectedRanges>
    <protectedRange sqref="A6" name="Range2_1_47_1"/>
    <protectedRange sqref="A7" name="Range2_1_44_1_1"/>
    <protectedRange sqref="A8" name="Range2_1_16_1_1"/>
    <protectedRange sqref="A9" name="Range2_1_53_1_1"/>
  </protectedRanges>
  <mergeCells count="3">
    <mergeCell ref="B3:B4"/>
    <mergeCell ref="A1:B1"/>
    <mergeCell ref="A3:A4"/>
  </mergeCells>
  <printOptions horizontalCentered="1"/>
  <pageMargins left="0.75" right="0.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view="pageBreakPreview" zoomScale="60" zoomScaleNormal="70" zoomScalePageLayoutView="80" workbookViewId="0">
      <selection activeCell="K8" sqref="K8"/>
    </sheetView>
  </sheetViews>
  <sheetFormatPr defaultRowHeight="20.25"/>
  <cols>
    <col min="1" max="1" width="65.5703125" style="6" customWidth="1"/>
    <col min="2" max="2" width="22.42578125" style="3" customWidth="1"/>
    <col min="3" max="3" width="16.42578125" style="7" customWidth="1"/>
    <col min="4" max="4" width="15" style="17" customWidth="1"/>
    <col min="5" max="5" width="18.140625" style="9" customWidth="1"/>
    <col min="6" max="16384" width="9.140625" style="1"/>
  </cols>
  <sheetData>
    <row r="1" spans="1:5" ht="39.75" customHeight="1">
      <c r="A1" s="39" t="s">
        <v>0</v>
      </c>
      <c r="B1" s="39"/>
    </row>
    <row r="2" spans="1:5" ht="39.75" customHeight="1">
      <c r="A2" s="19"/>
      <c r="B2" s="19" t="s">
        <v>9</v>
      </c>
    </row>
    <row r="3" spans="1:5" ht="15" customHeight="1">
      <c r="A3" s="36" t="s">
        <v>1</v>
      </c>
      <c r="B3" s="36" t="s">
        <v>2</v>
      </c>
      <c r="C3" s="40"/>
    </row>
    <row r="4" spans="1:5" s="2" customFormat="1" ht="52.5" customHeight="1">
      <c r="A4" s="37"/>
      <c r="B4" s="37"/>
      <c r="C4" s="40"/>
      <c r="D4" s="18"/>
      <c r="E4" s="10"/>
    </row>
    <row r="5" spans="1:5" s="4" customFormat="1" ht="69.95" customHeight="1">
      <c r="A5" s="21" t="s">
        <v>7</v>
      </c>
      <c r="B5" s="23">
        <v>1009430.46</v>
      </c>
      <c r="C5" s="15"/>
      <c r="D5" s="13"/>
      <c r="E5" s="11"/>
    </row>
    <row r="6" spans="1:5" s="4" customFormat="1" ht="69.95" customHeight="1">
      <c r="A6" s="5" t="s">
        <v>8</v>
      </c>
      <c r="B6" s="8">
        <v>413521.57</v>
      </c>
      <c r="C6" s="15"/>
      <c r="D6" s="13"/>
      <c r="E6" s="11"/>
    </row>
    <row r="7" spans="1:5" s="4" customFormat="1" ht="69.95" customHeight="1">
      <c r="A7" s="5" t="s">
        <v>4</v>
      </c>
      <c r="B7" s="8">
        <v>288426.53000000003</v>
      </c>
      <c r="C7" s="15"/>
      <c r="D7" s="13"/>
      <c r="E7" s="11"/>
    </row>
    <row r="8" spans="1:5" s="4" customFormat="1" ht="69.95" customHeight="1">
      <c r="A8" s="5" t="s">
        <v>3</v>
      </c>
      <c r="B8" s="8">
        <v>497787.5</v>
      </c>
      <c r="C8" s="15"/>
      <c r="D8" s="13"/>
      <c r="E8" s="11"/>
    </row>
    <row r="9" spans="1:5" s="4" customFormat="1" ht="69.95" customHeight="1">
      <c r="A9" s="5" t="s">
        <v>5</v>
      </c>
      <c r="B9" s="8">
        <v>682110.63</v>
      </c>
      <c r="C9" s="15"/>
      <c r="D9" s="13"/>
      <c r="E9" s="11"/>
    </row>
    <row r="10" spans="1:5" s="4" customFormat="1" ht="69.95" customHeight="1">
      <c r="A10" s="5" t="s">
        <v>28</v>
      </c>
      <c r="B10" s="8">
        <v>613010</v>
      </c>
      <c r="C10" s="15"/>
      <c r="D10" s="13"/>
      <c r="E10" s="11"/>
    </row>
    <row r="11" spans="1:5" s="4" customFormat="1" ht="69.95" customHeight="1">
      <c r="A11" s="5" t="s">
        <v>27</v>
      </c>
      <c r="B11" s="8">
        <v>656650</v>
      </c>
      <c r="C11" s="14"/>
      <c r="D11" s="12"/>
      <c r="E11" s="11"/>
    </row>
    <row r="12" spans="1:5" s="4" customFormat="1" ht="69.95" customHeight="1">
      <c r="A12" s="20" t="s">
        <v>6</v>
      </c>
      <c r="B12" s="22">
        <v>20287.95</v>
      </c>
      <c r="C12" s="15"/>
      <c r="D12" s="12"/>
      <c r="E12" s="11"/>
    </row>
  </sheetData>
  <protectedRanges>
    <protectedRange sqref="A7" name="Range2_1_47_1"/>
    <protectedRange sqref="A8" name="Range2_1_44_1_1"/>
    <protectedRange sqref="A11:A12" name="Range2_1_47_1_1"/>
    <protectedRange sqref="A9" name="Range2_1_16_1_1"/>
    <protectedRange sqref="A10" name="Range2_1_53_1_1"/>
  </protectedRanges>
  <mergeCells count="4">
    <mergeCell ref="C3:C4"/>
    <mergeCell ref="B3:B4"/>
    <mergeCell ref="A1:B1"/>
    <mergeCell ref="A3:A4"/>
  </mergeCells>
  <printOptions horizontalCentered="1"/>
  <pageMargins left="0.75" right="0.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2018</vt:lpstr>
      <vt:lpstr>2017</vt:lpstr>
      <vt:lpstr>2016</vt:lpstr>
      <vt:lpstr>'2016'!Print_Area</vt:lpstr>
      <vt:lpstr>'2017'!Print_Area</vt:lpstr>
      <vt:lpstr>'2018'!Print_Area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Chief</dc:creator>
  <cp:lastModifiedBy>Admin</cp:lastModifiedBy>
  <cp:lastPrinted>2018-09-19T09:21:05Z</cp:lastPrinted>
  <dcterms:created xsi:type="dcterms:W3CDTF">2013-09-13T21:07:10Z</dcterms:created>
  <dcterms:modified xsi:type="dcterms:W3CDTF">2018-09-20T08:11:01Z</dcterms:modified>
</cp:coreProperties>
</file>