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scal " sheetId="2" r:id="rId1"/>
    <sheet name="Employee" sheetId="4" r:id="rId2"/>
    <sheet name="Employee %" sheetId="9" r:id="rId3"/>
    <sheet name="Size of G Government" sheetId="5" r:id="rId4"/>
    <sheet name="Each Expenditure of GDP" sheetId="6" r:id="rId5"/>
    <sheet name="Tax burden" sheetId="7" r:id="rId6"/>
  </sheets>
  <definedNames>
    <definedName name="dd">#REF!</definedName>
  </definedNames>
  <calcPr calcId="162913"/>
</workbook>
</file>

<file path=xl/calcChain.xml><?xml version="1.0" encoding="utf-8"?>
<calcChain xmlns="http://schemas.openxmlformats.org/spreadsheetml/2006/main">
  <c r="F33" i="2" l="1"/>
  <c r="F34" i="2" s="1"/>
  <c r="G33" i="2"/>
  <c r="G34" i="2" s="1"/>
  <c r="H33" i="2"/>
  <c r="H34" i="2" s="1"/>
  <c r="I33" i="2"/>
  <c r="I34" i="2" s="1"/>
  <c r="J33" i="2"/>
  <c r="J34" i="2" s="1"/>
  <c r="K33" i="2"/>
  <c r="K34" i="2" s="1"/>
  <c r="L33" i="2"/>
  <c r="L34" i="2" s="1"/>
  <c r="E33" i="2"/>
  <c r="E34" i="2" s="1"/>
  <c r="D33" i="2"/>
  <c r="D34" i="2" s="1"/>
  <c r="E13" i="4"/>
  <c r="F13" i="4"/>
  <c r="G13" i="4"/>
  <c r="H13" i="4"/>
  <c r="I13" i="4"/>
  <c r="J13" i="4"/>
  <c r="K13" i="4"/>
  <c r="L13" i="4"/>
  <c r="M13" i="4"/>
  <c r="D13" i="4"/>
  <c r="C13" i="4"/>
  <c r="L23" i="2"/>
  <c r="L25" i="2"/>
  <c r="L29" i="2"/>
  <c r="L27" i="2"/>
  <c r="L30" i="2"/>
  <c r="L31" i="2" s="1"/>
  <c r="F29" i="2"/>
  <c r="G29" i="2"/>
  <c r="H29" i="2"/>
  <c r="I29" i="2"/>
  <c r="J29" i="2"/>
  <c r="K29" i="2"/>
  <c r="E29" i="2"/>
  <c r="D29" i="2"/>
  <c r="F27" i="2"/>
  <c r="G27" i="2"/>
  <c r="H27" i="2"/>
  <c r="I27" i="2"/>
  <c r="J27" i="2"/>
  <c r="K27" i="2"/>
  <c r="E27" i="2"/>
  <c r="D27" i="2"/>
  <c r="F25" i="2"/>
  <c r="G25" i="2"/>
  <c r="H25" i="2"/>
  <c r="I25" i="2"/>
  <c r="J25" i="2"/>
  <c r="K25" i="2"/>
  <c r="E25" i="2"/>
  <c r="D25" i="2"/>
  <c r="F23" i="2"/>
  <c r="G23" i="2"/>
  <c r="H23" i="2"/>
  <c r="I23" i="2"/>
  <c r="J23" i="2"/>
  <c r="K23" i="2"/>
  <c r="E23" i="2"/>
  <c r="D23" i="2"/>
  <c r="F30" i="2"/>
  <c r="F31" i="2" s="1"/>
  <c r="G30" i="2"/>
  <c r="G31" i="2" s="1"/>
  <c r="H30" i="2"/>
  <c r="H31" i="2" s="1"/>
  <c r="I30" i="2"/>
  <c r="I31" i="2" s="1"/>
  <c r="J30" i="2"/>
  <c r="J31" i="2" s="1"/>
  <c r="K30" i="2"/>
  <c r="K31" i="2" s="1"/>
  <c r="E30" i="2"/>
  <c r="E31" i="2" s="1"/>
  <c r="D30" i="2"/>
  <c r="D31" i="2" s="1"/>
  <c r="L11" i="2"/>
  <c r="M11" i="2"/>
  <c r="N11" i="2"/>
  <c r="M18" i="2"/>
  <c r="M19" i="2" s="1"/>
  <c r="N18" i="2"/>
  <c r="N19" i="2" s="1"/>
  <c r="L18" i="2"/>
  <c r="L19" i="2" s="1"/>
  <c r="L17" i="2"/>
  <c r="M17" i="2"/>
  <c r="N17" i="2"/>
  <c r="L15" i="2"/>
  <c r="M15" i="2"/>
  <c r="N15" i="2"/>
  <c r="M13" i="2"/>
  <c r="N13" i="2"/>
  <c r="L13" i="2"/>
  <c r="K11" i="2"/>
  <c r="J11" i="2"/>
  <c r="I11" i="2"/>
  <c r="F11" i="2"/>
  <c r="G11" i="2"/>
  <c r="H11" i="2"/>
  <c r="E11" i="2"/>
  <c r="D11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E18" i="2"/>
  <c r="E19" i="2" s="1"/>
  <c r="D18" i="2"/>
  <c r="D19" i="2" s="1"/>
  <c r="F17" i="2"/>
  <c r="G17" i="2"/>
  <c r="H17" i="2"/>
  <c r="I17" i="2"/>
  <c r="J17" i="2"/>
  <c r="K17" i="2"/>
  <c r="E17" i="2"/>
  <c r="D17" i="2"/>
  <c r="F15" i="2"/>
  <c r="G15" i="2"/>
  <c r="H15" i="2"/>
  <c r="I15" i="2"/>
  <c r="J15" i="2"/>
  <c r="K15" i="2"/>
  <c r="E15" i="2"/>
  <c r="D15" i="2"/>
  <c r="F13" i="2"/>
  <c r="G13" i="2"/>
  <c r="H13" i="2"/>
  <c r="I13" i="2"/>
  <c r="J13" i="2"/>
  <c r="K13" i="2"/>
  <c r="E13" i="2"/>
  <c r="D13" i="2"/>
  <c r="N37" i="2" l="1"/>
  <c r="M37" i="2"/>
  <c r="L37" i="2"/>
  <c r="F38" i="2" l="1"/>
  <c r="G38" i="2"/>
  <c r="H38" i="2"/>
  <c r="I38" i="2"/>
  <c r="J38" i="2"/>
  <c r="K38" i="2"/>
  <c r="E38" i="2"/>
  <c r="D38" i="2"/>
  <c r="K40" i="2"/>
  <c r="K42" i="2" l="1"/>
  <c r="K44" i="2"/>
  <c r="K46" i="2"/>
  <c r="K48" i="2"/>
  <c r="K50" i="2"/>
  <c r="J40" i="2"/>
  <c r="J42" i="2"/>
  <c r="J44" i="2"/>
  <c r="J46" i="2"/>
  <c r="J48" i="2"/>
  <c r="J50" i="2"/>
  <c r="I40" i="2"/>
  <c r="I42" i="2"/>
  <c r="I44" i="2"/>
  <c r="I46" i="2"/>
  <c r="I48" i="2"/>
  <c r="I50" i="2"/>
  <c r="H40" i="2"/>
  <c r="H42" i="2"/>
  <c r="H44" i="2"/>
  <c r="H46" i="2"/>
  <c r="H48" i="2"/>
  <c r="H50" i="2"/>
  <c r="G40" i="2"/>
  <c r="G42" i="2"/>
  <c r="G44" i="2"/>
  <c r="G46" i="2"/>
  <c r="G48" i="2"/>
  <c r="G50" i="2"/>
  <c r="F40" i="2"/>
  <c r="F42" i="2"/>
  <c r="F44" i="2"/>
  <c r="F46" i="2"/>
  <c r="F48" i="2"/>
  <c r="F50" i="2"/>
  <c r="E40" i="2"/>
  <c r="E42" i="2"/>
  <c r="E44" i="2"/>
  <c r="E46" i="2"/>
  <c r="E48" i="2"/>
  <c r="E50" i="2"/>
  <c r="D50" i="2"/>
  <c r="D48" i="2"/>
  <c r="D46" i="2"/>
  <c r="D44" i="2"/>
  <c r="D42" i="2"/>
  <c r="D40" i="2"/>
</calcChain>
</file>

<file path=xl/sharedStrings.xml><?xml version="1.0" encoding="utf-8"?>
<sst xmlns="http://schemas.openxmlformats.org/spreadsheetml/2006/main" count="53" uniqueCount="30">
  <si>
    <t>მშპ</t>
  </si>
  <si>
    <t>აქციზი</t>
  </si>
  <si>
    <t>საშემოსავლო</t>
  </si>
  <si>
    <t>მოგების</t>
  </si>
  <si>
    <t>ქონების</t>
  </si>
  <si>
    <t>დღგ</t>
  </si>
  <si>
    <t>იმპორტი</t>
  </si>
  <si>
    <t>2010-2017 წელბში მშპ და გადასახადები (მლნ ლარი)</t>
  </si>
  <si>
    <t>2017*</t>
  </si>
  <si>
    <t>% of GDP</t>
  </si>
  <si>
    <t>2018**</t>
  </si>
  <si>
    <t>გადასახადები***</t>
  </si>
  <si>
    <t>*** 6 სახის გადასახადი</t>
  </si>
  <si>
    <t>2019**</t>
  </si>
  <si>
    <t>2020**</t>
  </si>
  <si>
    <t>** საპროგნოზო მაჩვენებელი</t>
  </si>
  <si>
    <t>* წინასწარი მონაცმები</t>
  </si>
  <si>
    <t>ნაერთი</t>
  </si>
  <si>
    <t>გადასახდელები</t>
  </si>
  <si>
    <t>მიმდინარე ხარჯები</t>
  </si>
  <si>
    <t>შრომის ანზღაურება</t>
  </si>
  <si>
    <t>საქონელი და მომსახურ</t>
  </si>
  <si>
    <t>ადმინისტრაციული ხარჯები</t>
  </si>
  <si>
    <t>სახელმწიფო</t>
  </si>
  <si>
    <t>ათასი კაცი</t>
  </si>
  <si>
    <t>სულ</t>
  </si>
  <si>
    <t>სახელმწიფო სექტორი</t>
  </si>
  <si>
    <t>არასახელმწიფო სექტორი</t>
  </si>
  <si>
    <t xml:space="preserve">საჯარო სექტორში % </t>
  </si>
  <si>
    <t>თვითმმართველი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</si>
</sst>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  <font>
      <i/>
      <sz val="10"/>
      <color theme="1"/>
      <name val="Calibri"/>
      <family val="1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საჯარო სექტორში დასაქმებულები (ათასი კაცი)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Employee!$C$9:$M$9</c:f>
              <c:numCache>
                <c:formatCode>0.0</c:formatCode>
                <c:ptCount val="11"/>
                <c:pt idx="0">
                  <c:v>321.26130502764698</c:v>
                </c:pt>
                <c:pt idx="1">
                  <c:v>295.43827049386431</c:v>
                </c:pt>
                <c:pt idx="2">
                  <c:v>310.45179220333398</c:v>
                </c:pt>
                <c:pt idx="3">
                  <c:v>302.39562781398763</c:v>
                </c:pt>
                <c:pt idx="4">
                  <c:v>280.61012776061608</c:v>
                </c:pt>
                <c:pt idx="5">
                  <c:v>286.97564638041337</c:v>
                </c:pt>
                <c:pt idx="6">
                  <c:v>252.06397631295866</c:v>
                </c:pt>
                <c:pt idx="7">
                  <c:v>258.84231588474444</c:v>
                </c:pt>
                <c:pt idx="8">
                  <c:v>286.5649639508481</c:v>
                </c:pt>
                <c:pt idx="9">
                  <c:v>271.90378139573613</c:v>
                </c:pt>
                <c:pt idx="10">
                  <c:v>283.8084619960029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48326288"/>
        <c:axId val="564418952"/>
      </c:barChart>
      <c:lineChart>
        <c:grouping val="standard"/>
        <c:varyColors val="0"/>
        <c:ser>
          <c:idx val="1"/>
          <c:order val="1"/>
          <c:tx>
            <c:v>საჯრო სექტორში დასაქმებულთა წილი დასაქმებაში (%)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Employee!$C$13:$M$13</c:f>
              <c:numCache>
                <c:formatCode>General</c:formatCode>
                <c:ptCount val="11"/>
                <c:pt idx="0">
                  <c:v>20.367624127107138</c:v>
                </c:pt>
                <c:pt idx="1">
                  <c:v>18.496594612631252</c:v>
                </c:pt>
                <c:pt idx="2">
                  <c:v>19.270815269452218</c:v>
                </c:pt>
                <c:pt idx="3">
                  <c:v>18.576393617175459</c:v>
                </c:pt>
                <c:pt idx="4">
                  <c:v>17.074291507092227</c:v>
                </c:pt>
                <c:pt idx="5">
                  <c:v>17.293679393772184</c:v>
                </c:pt>
                <c:pt idx="6">
                  <c:v>15.337940819823338</c:v>
                </c:pt>
                <c:pt idx="7">
                  <c:v>15.276234276823919</c:v>
                </c:pt>
                <c:pt idx="8">
                  <c:v>16.528086352406522</c:v>
                </c:pt>
                <c:pt idx="9">
                  <c:v>15.833343029740815</c:v>
                </c:pt>
                <c:pt idx="10">
                  <c:v>16.629654807825155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27272"/>
        <c:axId val="448323664"/>
      </c:lineChart>
      <c:valAx>
        <c:axId val="5644189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6288"/>
        <c:crossBetween val="between"/>
      </c:valAx>
      <c:catAx>
        <c:axId val="44832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418952"/>
        <c:auto val="1"/>
        <c:lblAlgn val="ctr"/>
        <c:lblOffset val="100"/>
        <c:noMultiLvlLbl val="0"/>
      </c:catAx>
      <c:valAx>
        <c:axId val="448323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7272"/>
        <c:crosses val="max"/>
        <c:crossBetween val="between"/>
      </c:valAx>
      <c:catAx>
        <c:axId val="44832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323664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62800234329231E-2"/>
          <c:y val="2.1406727828746176E-2"/>
          <c:w val="0.92032806092560049"/>
          <c:h val="0.91727323075441258"/>
        </c:manualLayout>
      </c:layout>
      <c:barChart>
        <c:barDir val="col"/>
        <c:grouping val="clustered"/>
        <c:varyColors val="0"/>
        <c:ser>
          <c:idx val="0"/>
          <c:order val="0"/>
          <c:tx>
            <c:v>გადასახდელები წილი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55-4518-907D-96F75F8033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55-4518-907D-96F75F8033D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55-4518-907D-96F75F8033D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55-4518-907D-96F75F8033D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D55-4518-907D-96F75F8033D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D55-4518-907D-96F75F8033D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D55-4518-907D-96F75F8033D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55-4518-907D-96F75F8033D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55-4518-907D-96F75F8033D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55-4518-907D-96F75F8033D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55-4518-907D-96F75F803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'!$D$11:$N$11</c:f>
              <c:numCache>
                <c:formatCode>0.0</c:formatCode>
                <c:ptCount val="11"/>
                <c:pt idx="0">
                  <c:v>40.381518940964348</c:v>
                </c:pt>
                <c:pt idx="1">
                  <c:v>32.939944134078218</c:v>
                </c:pt>
                <c:pt idx="2">
                  <c:v>33.476896737531192</c:v>
                </c:pt>
                <c:pt idx="3">
                  <c:v>29.268756006168196</c:v>
                </c:pt>
                <c:pt idx="4">
                  <c:v>34.719473079363986</c:v>
                </c:pt>
                <c:pt idx="5">
                  <c:v>34.102016652181035</c:v>
                </c:pt>
                <c:pt idx="6">
                  <c:v>34.591298470399806</c:v>
                </c:pt>
                <c:pt idx="7">
                  <c:v>34.58737927880091</c:v>
                </c:pt>
                <c:pt idx="8">
                  <c:v>34.192794720005523</c:v>
                </c:pt>
                <c:pt idx="9">
                  <c:v>33.726197963666856</c:v>
                </c:pt>
                <c:pt idx="10">
                  <c:v>33.406591563000681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5-4518-907D-96F75F80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-27"/>
        <c:axId val="447836816"/>
        <c:axId val="447834520"/>
      </c:barChart>
      <c:catAx>
        <c:axId val="4478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4520"/>
        <c:crosses val="autoZero"/>
        <c:auto val="1"/>
        <c:lblAlgn val="ctr"/>
        <c:lblOffset val="100"/>
        <c:noMultiLvlLbl val="0"/>
      </c:catAx>
      <c:valAx>
        <c:axId val="4478345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4783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57690382285103E-2"/>
          <c:y val="0.2139956070445877"/>
          <c:w val="0.98378242826598561"/>
          <c:h val="0.59804109078510204"/>
        </c:manualLayout>
      </c:layout>
      <c:barChart>
        <c:barDir val="col"/>
        <c:grouping val="stacked"/>
        <c:varyColors val="0"/>
        <c:ser>
          <c:idx val="3"/>
          <c:order val="2"/>
          <c:tx>
            <c:v>საქონელი და მომსახურება მშპ-სთან (%)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'!$D$17:$N$17</c:f>
              <c:numCache>
                <c:formatCode>0.0</c:formatCode>
                <c:ptCount val="11"/>
                <c:pt idx="0">
                  <c:v>5.4889748064444586</c:v>
                </c:pt>
                <c:pt idx="1">
                  <c:v>4.9745317121261916</c:v>
                </c:pt>
                <c:pt idx="2">
                  <c:v>4.9596251810465732</c:v>
                </c:pt>
                <c:pt idx="3">
                  <c:v>3.7653553044242645</c:v>
                </c:pt>
                <c:pt idx="4">
                  <c:v>3.9230887977907756</c:v>
                </c:pt>
                <c:pt idx="5">
                  <c:v>3.7889380140825559</c:v>
                </c:pt>
                <c:pt idx="6">
                  <c:v>4.0965661136988114</c:v>
                </c:pt>
                <c:pt idx="7">
                  <c:v>4.0370956464137198</c:v>
                </c:pt>
                <c:pt idx="8">
                  <c:v>3.7091073989915166</c:v>
                </c:pt>
                <c:pt idx="9">
                  <c:v>3.532135597546191</c:v>
                </c:pt>
                <c:pt idx="10">
                  <c:v>3.3448533297543057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8-4B6E-945E-B7CFEE6623C7}"/>
            </c:ext>
          </c:extLst>
        </c:ser>
        <c:ser>
          <c:idx val="2"/>
          <c:order val="1"/>
          <c:tx>
            <c:v>შრომის ანაზღაურება მშპ-სთან (%)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'!$D$15:$N$15</c:f>
              <c:numCache>
                <c:formatCode>0.0</c:formatCode>
                <c:ptCount val="11"/>
                <c:pt idx="0">
                  <c:v>5.4002718937107703</c:v>
                </c:pt>
                <c:pt idx="1">
                  <c:v>4.6672691422937893</c:v>
                </c:pt>
                <c:pt idx="2">
                  <c:v>4.5958123306569654</c:v>
                </c:pt>
                <c:pt idx="3">
                  <c:v>5.1964063559227327</c:v>
                </c:pt>
                <c:pt idx="4">
                  <c:v>5.2208366923380396</c:v>
                </c:pt>
                <c:pt idx="5">
                  <c:v>5.0438347881948387</c:v>
                </c:pt>
                <c:pt idx="6">
                  <c:v>5.1512702587536925</c:v>
                </c:pt>
                <c:pt idx="7">
                  <c:v>4.3343970643127898</c:v>
                </c:pt>
                <c:pt idx="8">
                  <c:v>4.2143346526747472</c:v>
                </c:pt>
                <c:pt idx="9">
                  <c:v>4.0106830010847068</c:v>
                </c:pt>
                <c:pt idx="10">
                  <c:v>3.8062124097204162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8766032"/>
        <c:axId val="558760456"/>
      </c:barChart>
      <c:lineChart>
        <c:grouping val="stacked"/>
        <c:varyColors val="0"/>
        <c:ser>
          <c:idx val="0"/>
          <c:order val="0"/>
          <c:tx>
            <c:v>მიმდინარე ხარჯები მშპ-სთან (%)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'!$D$13:$N$13</c:f>
              <c:numCache>
                <c:formatCode>0.0</c:formatCode>
                <c:ptCount val="11"/>
                <c:pt idx="0">
                  <c:v>26.419487644262752</c:v>
                </c:pt>
                <c:pt idx="1">
                  <c:v>23.770128162997047</c:v>
                </c:pt>
                <c:pt idx="2">
                  <c:v>24.823730381048097</c:v>
                </c:pt>
                <c:pt idx="3">
                  <c:v>25.041903499035289</c:v>
                </c:pt>
                <c:pt idx="4">
                  <c:v>26.520299823330646</c:v>
                </c:pt>
                <c:pt idx="5">
                  <c:v>25.76049578656993</c:v>
                </c:pt>
                <c:pt idx="6">
                  <c:v>26.817520607725875</c:v>
                </c:pt>
                <c:pt idx="7">
                  <c:v>25.403893570823982</c:v>
                </c:pt>
                <c:pt idx="8">
                  <c:v>23.54851906801591</c:v>
                </c:pt>
                <c:pt idx="9">
                  <c:v>22.924699426654634</c:v>
                </c:pt>
                <c:pt idx="10">
                  <c:v>22.019410634746212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24520"/>
        <c:axId val="455723536"/>
      </c:lineChart>
      <c:valAx>
        <c:axId val="4557235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24520"/>
        <c:crosses val="max"/>
        <c:crossBetween val="between"/>
      </c:valAx>
      <c:catAx>
        <c:axId val="45572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723536"/>
        <c:auto val="1"/>
        <c:lblAlgn val="ctr"/>
        <c:lblOffset val="100"/>
        <c:noMultiLvlLbl val="0"/>
      </c:catAx>
      <c:valAx>
        <c:axId val="5587604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66032"/>
        <c:crossBetween val="between"/>
      </c:valAx>
      <c:catAx>
        <c:axId val="55876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7604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433744578719105"/>
          <c:y val="2.4169184290030211E-2"/>
          <c:w val="0.62720151959614678"/>
          <c:h val="0.19788662368865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საგადასახადო შემოსავლები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'!$D$38:$N$38</c:f>
              <c:numCache>
                <c:formatCode>General</c:formatCode>
                <c:ptCount val="11"/>
                <c:pt idx="0">
                  <c:v>23.465226529884202</c:v>
                </c:pt>
                <c:pt idx="1">
                  <c:v>25.20045062438383</c:v>
                </c:pt>
                <c:pt idx="2">
                  <c:v>25.493650472154183</c:v>
                </c:pt>
                <c:pt idx="3">
                  <c:v>24.804264100061825</c:v>
                </c:pt>
                <c:pt idx="4">
                  <c:v>24.84211248520608</c:v>
                </c:pt>
                <c:pt idx="5">
                  <c:v>25.226731663076745</c:v>
                </c:pt>
                <c:pt idx="6">
                  <c:v>25.819827497538828</c:v>
                </c:pt>
                <c:pt idx="7">
                  <c:v>25.705400844325517</c:v>
                </c:pt>
                <c:pt idx="8">
                  <c:v>25.3</c:v>
                </c:pt>
                <c:pt idx="9">
                  <c:v>25.5</c:v>
                </c:pt>
                <c:pt idx="10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4-4EFA-893A-5695FD4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921688"/>
        <c:axId val="564922016"/>
      </c:barChart>
      <c:catAx>
        <c:axId val="5649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2016"/>
        <c:crosses val="autoZero"/>
        <c:auto val="1"/>
        <c:lblAlgn val="ctr"/>
        <c:lblOffset val="100"/>
        <c:noMultiLvlLbl val="0"/>
      </c:catAx>
      <c:valAx>
        <c:axId val="56492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171450</xdr:rowOff>
    </xdr:from>
    <xdr:to>
      <xdr:col>14</xdr:col>
      <xdr:colOff>152400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161924</xdr:rowOff>
    </xdr:from>
    <xdr:to>
      <xdr:col>14</xdr:col>
      <xdr:colOff>152400</xdr:colOff>
      <xdr:row>21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tabSelected="1" topLeftCell="A97" zoomScale="90" zoomScaleNormal="90" workbookViewId="0">
      <selection activeCell="J9" sqref="J9"/>
    </sheetView>
  </sheetViews>
  <sheetFormatPr defaultRowHeight="15" x14ac:dyDescent="0.25"/>
  <cols>
    <col min="1" max="1" width="6.42578125" customWidth="1"/>
    <col min="2" max="2" width="18.28515625" customWidth="1"/>
    <col min="3" max="3" width="32.28515625" customWidth="1"/>
  </cols>
  <sheetData>
    <row r="2" spans="2:14" x14ac:dyDescent="0.25">
      <c r="B2" s="7" t="s">
        <v>12</v>
      </c>
      <c r="C2" s="7"/>
      <c r="D2" s="7"/>
      <c r="E2" s="7"/>
      <c r="F2" s="7"/>
      <c r="G2" s="7"/>
      <c r="H2" s="7"/>
    </row>
    <row r="3" spans="2:14" x14ac:dyDescent="0.25">
      <c r="B3" s="7" t="s">
        <v>15</v>
      </c>
      <c r="C3" s="7"/>
      <c r="D3" s="7"/>
      <c r="E3" s="7"/>
      <c r="F3" s="7"/>
      <c r="G3" s="7"/>
      <c r="H3" s="7"/>
    </row>
    <row r="4" spans="2:14" x14ac:dyDescent="0.25">
      <c r="B4" s="7" t="s">
        <v>16</v>
      </c>
      <c r="C4" s="7"/>
      <c r="D4" s="7"/>
      <c r="E4" s="7"/>
      <c r="F4" s="7"/>
      <c r="G4" s="7"/>
      <c r="H4" s="7"/>
    </row>
    <row r="5" spans="2:14" ht="15.75" x14ac:dyDescent="0.25">
      <c r="C5" s="6" t="s">
        <v>7</v>
      </c>
      <c r="D5" s="6"/>
      <c r="E5" s="6"/>
      <c r="F5" s="6"/>
      <c r="G5" s="6"/>
      <c r="H5" s="6"/>
      <c r="I5" s="6"/>
      <c r="J5" s="6"/>
      <c r="K5" s="6"/>
    </row>
    <row r="6" spans="2:14" x14ac:dyDescent="0.25">
      <c r="D6" s="2">
        <v>2010</v>
      </c>
      <c r="E6" s="2">
        <v>2011</v>
      </c>
      <c r="F6" s="2">
        <v>2012</v>
      </c>
      <c r="G6" s="2">
        <v>2013</v>
      </c>
      <c r="H6" s="2">
        <v>2014</v>
      </c>
      <c r="I6" s="2">
        <v>2015</v>
      </c>
      <c r="J6" s="2">
        <v>2016</v>
      </c>
      <c r="K6" s="2" t="s">
        <v>8</v>
      </c>
      <c r="L6" s="2" t="s">
        <v>10</v>
      </c>
      <c r="M6" s="2" t="s">
        <v>13</v>
      </c>
      <c r="N6" s="2" t="s">
        <v>14</v>
      </c>
    </row>
    <row r="7" spans="2:14" x14ac:dyDescent="0.25">
      <c r="C7" s="2" t="s">
        <v>0</v>
      </c>
      <c r="D7">
        <v>20743.400000000001</v>
      </c>
      <c r="E7">
        <v>24344</v>
      </c>
      <c r="F7">
        <v>26167.3</v>
      </c>
      <c r="G7">
        <v>26847.4</v>
      </c>
      <c r="H7">
        <v>29150.5</v>
      </c>
      <c r="I7">
        <v>31755.599999999999</v>
      </c>
      <c r="J7">
        <v>34028.5</v>
      </c>
      <c r="K7">
        <v>38042.199999999997</v>
      </c>
      <c r="L7">
        <v>40575.800000000003</v>
      </c>
      <c r="M7">
        <v>43882.8</v>
      </c>
      <c r="N7">
        <v>47685.2</v>
      </c>
    </row>
    <row r="8" spans="2:14" x14ac:dyDescent="0.25">
      <c r="C8" s="2"/>
    </row>
    <row r="9" spans="2:14" x14ac:dyDescent="0.25">
      <c r="C9" s="2"/>
    </row>
    <row r="10" spans="2:14" x14ac:dyDescent="0.25">
      <c r="B10" t="s">
        <v>17</v>
      </c>
      <c r="C10" s="2" t="s">
        <v>18</v>
      </c>
      <c r="D10" s="4">
        <v>8376.5</v>
      </c>
      <c r="E10" s="4">
        <v>8018.9000000000005</v>
      </c>
      <c r="F10" s="4">
        <v>8760</v>
      </c>
      <c r="G10" s="4">
        <v>7857.9000000000005</v>
      </c>
      <c r="H10" s="4">
        <v>10120.9</v>
      </c>
      <c r="I10" s="4">
        <v>10829.300000000001</v>
      </c>
      <c r="J10" s="4">
        <v>11770.899999999998</v>
      </c>
      <c r="K10" s="4">
        <v>13157.8</v>
      </c>
      <c r="L10" s="4">
        <v>13874</v>
      </c>
      <c r="M10" s="4">
        <v>14800</v>
      </c>
      <c r="N10" s="4">
        <v>15930</v>
      </c>
    </row>
    <row r="11" spans="2:14" x14ac:dyDescent="0.25">
      <c r="C11" s="5" t="s">
        <v>9</v>
      </c>
      <c r="D11" s="3">
        <f>D10/D7*100</f>
        <v>40.381518940964348</v>
      </c>
      <c r="E11" s="3">
        <f>E10/E7*100</f>
        <v>32.939944134078218</v>
      </c>
      <c r="F11" s="3">
        <f t="shared" ref="F11:K11" si="0">F10/F7*100</f>
        <v>33.476896737531192</v>
      </c>
      <c r="G11" s="3">
        <f t="shared" si="0"/>
        <v>29.268756006168196</v>
      </c>
      <c r="H11" s="3">
        <f t="shared" si="0"/>
        <v>34.719473079363986</v>
      </c>
      <c r="I11" s="3">
        <f t="shared" si="0"/>
        <v>34.102016652181035</v>
      </c>
      <c r="J11" s="3">
        <f t="shared" si="0"/>
        <v>34.591298470399806</v>
      </c>
      <c r="K11" s="3">
        <f t="shared" si="0"/>
        <v>34.58737927880091</v>
      </c>
      <c r="L11" s="3">
        <f t="shared" ref="L11" si="1">L10/L7*100</f>
        <v>34.192794720005523</v>
      </c>
      <c r="M11" s="3">
        <f t="shared" ref="M11" si="2">M10/M7*100</f>
        <v>33.726197963666856</v>
      </c>
      <c r="N11" s="3">
        <f t="shared" ref="N11" si="3">N10/N7*100</f>
        <v>33.406591563000681</v>
      </c>
    </row>
    <row r="12" spans="2:14" x14ac:dyDescent="0.25">
      <c r="C12" s="2" t="s">
        <v>19</v>
      </c>
      <c r="D12" s="4">
        <v>5480.3</v>
      </c>
      <c r="E12" s="4">
        <v>5786.6</v>
      </c>
      <c r="F12" s="4">
        <v>6495.6999999999989</v>
      </c>
      <c r="G12" s="4">
        <v>6723.1</v>
      </c>
      <c r="H12" s="4">
        <v>7730.8</v>
      </c>
      <c r="I12" s="4">
        <v>8180.4000000000005</v>
      </c>
      <c r="J12" s="4">
        <v>9125.6</v>
      </c>
      <c r="K12" s="4">
        <v>9664.2000000000007</v>
      </c>
      <c r="L12" s="4">
        <v>9555</v>
      </c>
      <c r="M12" s="4">
        <v>10060</v>
      </c>
      <c r="N12" s="4">
        <v>10500</v>
      </c>
    </row>
    <row r="13" spans="2:14" x14ac:dyDescent="0.25">
      <c r="C13" s="5" t="s">
        <v>9</v>
      </c>
      <c r="D13" s="3">
        <f>D12/D7*100</f>
        <v>26.419487644262752</v>
      </c>
      <c r="E13" s="3">
        <f>E12/E7*100</f>
        <v>23.770128162997047</v>
      </c>
      <c r="F13" s="3">
        <f t="shared" ref="F13:K13" si="4">F12/F7*100</f>
        <v>24.823730381048097</v>
      </c>
      <c r="G13" s="3">
        <f t="shared" si="4"/>
        <v>25.041903499035289</v>
      </c>
      <c r="H13" s="3">
        <f t="shared" si="4"/>
        <v>26.520299823330646</v>
      </c>
      <c r="I13" s="3">
        <f t="shared" si="4"/>
        <v>25.76049578656993</v>
      </c>
      <c r="J13" s="3">
        <f t="shared" si="4"/>
        <v>26.817520607725875</v>
      </c>
      <c r="K13" s="3">
        <f t="shared" si="4"/>
        <v>25.403893570823982</v>
      </c>
      <c r="L13" s="3">
        <f>L12/L7*100</f>
        <v>23.54851906801591</v>
      </c>
      <c r="M13" s="3">
        <f t="shared" ref="M13" si="5">M12/M7*100</f>
        <v>22.924699426654634</v>
      </c>
      <c r="N13" s="3">
        <f>N12/N7*100</f>
        <v>22.019410634746212</v>
      </c>
    </row>
    <row r="14" spans="2:14" x14ac:dyDescent="0.25">
      <c r="C14" s="2" t="s">
        <v>20</v>
      </c>
      <c r="D14" s="4">
        <v>1120.2</v>
      </c>
      <c r="E14" s="4">
        <v>1136.2</v>
      </c>
      <c r="F14" s="4">
        <v>1202.6000000000001</v>
      </c>
      <c r="G14" s="4">
        <v>1395.1</v>
      </c>
      <c r="H14" s="4">
        <v>1521.9</v>
      </c>
      <c r="I14" s="4">
        <v>1601.7</v>
      </c>
      <c r="J14" s="4">
        <v>1752.9</v>
      </c>
      <c r="K14" s="4">
        <v>1648.9</v>
      </c>
      <c r="L14" s="4">
        <v>1710</v>
      </c>
      <c r="M14" s="4">
        <v>1760</v>
      </c>
      <c r="N14" s="4">
        <v>1815</v>
      </c>
    </row>
    <row r="15" spans="2:14" x14ac:dyDescent="0.25">
      <c r="C15" s="5" t="s">
        <v>9</v>
      </c>
      <c r="D15" s="3">
        <f>D14/D7*100</f>
        <v>5.4002718937107703</v>
      </c>
      <c r="E15" s="3">
        <f>E14/E7*100</f>
        <v>4.6672691422937893</v>
      </c>
      <c r="F15" s="3">
        <f t="shared" ref="F15:K15" si="6">F14/F7*100</f>
        <v>4.5958123306569654</v>
      </c>
      <c r="G15" s="3">
        <f t="shared" si="6"/>
        <v>5.1964063559227327</v>
      </c>
      <c r="H15" s="3">
        <f t="shared" si="6"/>
        <v>5.2208366923380396</v>
      </c>
      <c r="I15" s="3">
        <f t="shared" si="6"/>
        <v>5.0438347881948387</v>
      </c>
      <c r="J15" s="3">
        <f t="shared" si="6"/>
        <v>5.1512702587536925</v>
      </c>
      <c r="K15" s="3">
        <f t="shared" si="6"/>
        <v>4.3343970643127898</v>
      </c>
      <c r="L15" s="3">
        <f t="shared" ref="L15" si="7">L14/L7*100</f>
        <v>4.2143346526747472</v>
      </c>
      <c r="M15" s="3">
        <f t="shared" ref="M15" si="8">M14/M7*100</f>
        <v>4.0106830010847068</v>
      </c>
      <c r="N15" s="3">
        <f t="shared" ref="N15" si="9">N14/N7*100</f>
        <v>3.8062124097204162</v>
      </c>
    </row>
    <row r="16" spans="2:14" x14ac:dyDescent="0.25">
      <c r="C16" s="2" t="s">
        <v>21</v>
      </c>
      <c r="D16" s="4">
        <v>1138.5999999999999</v>
      </c>
      <c r="E16" s="4">
        <v>1211</v>
      </c>
      <c r="F16" s="4">
        <v>1297.8</v>
      </c>
      <c r="G16" s="4">
        <v>1010.9</v>
      </c>
      <c r="H16" s="4">
        <v>1143.5999999999999</v>
      </c>
      <c r="I16" s="4">
        <v>1203.2</v>
      </c>
      <c r="J16" s="4">
        <v>1394</v>
      </c>
      <c r="K16" s="4">
        <v>1535.8</v>
      </c>
      <c r="L16" s="4">
        <v>1505</v>
      </c>
      <c r="M16" s="4">
        <v>1550</v>
      </c>
      <c r="N16" s="4">
        <v>1595</v>
      </c>
    </row>
    <row r="17" spans="2:14" x14ac:dyDescent="0.25">
      <c r="C17" s="5" t="s">
        <v>9</v>
      </c>
      <c r="D17" s="3">
        <f>D16/D7*100</f>
        <v>5.4889748064444586</v>
      </c>
      <c r="E17" s="3">
        <f>E16/E7*100</f>
        <v>4.9745317121261916</v>
      </c>
      <c r="F17" s="3">
        <f t="shared" ref="F17:K17" si="10">F16/F7*100</f>
        <v>4.9596251810465732</v>
      </c>
      <c r="G17" s="3">
        <f t="shared" si="10"/>
        <v>3.7653553044242645</v>
      </c>
      <c r="H17" s="3">
        <f t="shared" si="10"/>
        <v>3.9230887977907756</v>
      </c>
      <c r="I17" s="3">
        <f t="shared" si="10"/>
        <v>3.7889380140825559</v>
      </c>
      <c r="J17" s="3">
        <f t="shared" si="10"/>
        <v>4.0965661136988114</v>
      </c>
      <c r="K17" s="3">
        <f t="shared" si="10"/>
        <v>4.0370956464137198</v>
      </c>
      <c r="L17" s="3">
        <f t="shared" ref="L17" si="11">L16/L7*100</f>
        <v>3.7091073989915166</v>
      </c>
      <c r="M17" s="3">
        <f t="shared" ref="M17" si="12">M16/M7*100</f>
        <v>3.532135597546191</v>
      </c>
      <c r="N17" s="3">
        <f t="shared" ref="N17" si="13">N16/N7*100</f>
        <v>3.3448533297543057</v>
      </c>
    </row>
    <row r="18" spans="2:14" x14ac:dyDescent="0.25">
      <c r="C18" s="2" t="s">
        <v>22</v>
      </c>
      <c r="D18" s="4">
        <f>D16+D14</f>
        <v>2258.8000000000002</v>
      </c>
      <c r="E18" s="4">
        <f>E16+E14</f>
        <v>2347.1999999999998</v>
      </c>
      <c r="F18" s="4">
        <f t="shared" ref="F18:M18" si="14">F16+F14</f>
        <v>2500.4</v>
      </c>
      <c r="G18" s="4">
        <f t="shared" si="14"/>
        <v>2406</v>
      </c>
      <c r="H18" s="4">
        <f t="shared" si="14"/>
        <v>2665.5</v>
      </c>
      <c r="I18" s="4">
        <f t="shared" si="14"/>
        <v>2804.9</v>
      </c>
      <c r="J18" s="4">
        <f t="shared" si="14"/>
        <v>3146.9</v>
      </c>
      <c r="K18" s="4">
        <f t="shared" si="14"/>
        <v>3184.7</v>
      </c>
      <c r="L18" s="4">
        <f>L16+L14</f>
        <v>3215</v>
      </c>
      <c r="M18" s="4">
        <f t="shared" si="14"/>
        <v>3310</v>
      </c>
      <c r="N18" s="4">
        <f>N16+N14</f>
        <v>3410</v>
      </c>
    </row>
    <row r="19" spans="2:14" x14ac:dyDescent="0.25">
      <c r="C19" s="5" t="s">
        <v>9</v>
      </c>
      <c r="D19" s="3">
        <f>D18/D7*100</f>
        <v>10.88924670015523</v>
      </c>
      <c r="E19" s="3">
        <f>E18/E7*100</f>
        <v>9.64180085441998</v>
      </c>
      <c r="F19" s="3">
        <f t="shared" ref="F19:K19" si="15">F18/F7*100</f>
        <v>9.5554375117035395</v>
      </c>
      <c r="G19" s="3">
        <f t="shared" si="15"/>
        <v>8.9617616603469976</v>
      </c>
      <c r="H19" s="3">
        <f t="shared" si="15"/>
        <v>9.1439254901288134</v>
      </c>
      <c r="I19" s="3">
        <f t="shared" si="15"/>
        <v>8.832772802277395</v>
      </c>
      <c r="J19" s="3">
        <f t="shared" si="15"/>
        <v>9.2478363724525039</v>
      </c>
      <c r="K19" s="3">
        <f t="shared" si="15"/>
        <v>8.3714927107265087</v>
      </c>
      <c r="L19" s="3">
        <f t="shared" ref="L19" si="16">L18/L7*100</f>
        <v>7.9234420516662629</v>
      </c>
      <c r="M19" s="3">
        <f t="shared" ref="M19" si="17">M18/M7*100</f>
        <v>7.5428185986308991</v>
      </c>
      <c r="N19" s="3">
        <f t="shared" ref="N19" si="18">N18/N7*100</f>
        <v>7.1510657394747223</v>
      </c>
    </row>
    <row r="20" spans="2:14" x14ac:dyDescent="0.25"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t="s">
        <v>23</v>
      </c>
      <c r="C22" s="2" t="s">
        <v>18</v>
      </c>
      <c r="D22" s="4">
        <v>6972.3</v>
      </c>
      <c r="E22" s="4">
        <v>7459.2</v>
      </c>
      <c r="F22" s="4">
        <v>7806.8</v>
      </c>
      <c r="G22" s="4">
        <v>8104.2</v>
      </c>
      <c r="H22" s="4">
        <v>9009.7999999999993</v>
      </c>
      <c r="I22" s="4">
        <v>9703.1</v>
      </c>
      <c r="J22" s="4">
        <v>10292.200000000001</v>
      </c>
      <c r="K22" s="4">
        <v>11764.8</v>
      </c>
      <c r="L22" s="4">
        <v>12440.9</v>
      </c>
      <c r="M22" s="4"/>
      <c r="N22" s="4"/>
    </row>
    <row r="23" spans="2:14" x14ac:dyDescent="0.25">
      <c r="C23" s="5" t="s">
        <v>9</v>
      </c>
      <c r="D23" s="3">
        <f>D22/D7*100</f>
        <v>33.612136872450989</v>
      </c>
      <c r="E23" s="3">
        <f>E22/E7*100</f>
        <v>30.640814985211961</v>
      </c>
      <c r="F23" s="3">
        <f t="shared" ref="F23:L23" si="19">F22/F7*100</f>
        <v>29.834182357369698</v>
      </c>
      <c r="G23" s="3">
        <f t="shared" si="19"/>
        <v>30.186163278380775</v>
      </c>
      <c r="H23" s="3">
        <f t="shared" si="19"/>
        <v>30.907874650520572</v>
      </c>
      <c r="I23" s="3">
        <f t="shared" si="19"/>
        <v>30.555555555555557</v>
      </c>
      <c r="J23" s="3">
        <f t="shared" si="19"/>
        <v>30.245823353953305</v>
      </c>
      <c r="K23" s="3">
        <f t="shared" si="19"/>
        <v>30.925656244906975</v>
      </c>
      <c r="L23" s="3">
        <f t="shared" si="19"/>
        <v>30.660886538281435</v>
      </c>
      <c r="M23" s="3"/>
      <c r="N23" s="3"/>
    </row>
    <row r="24" spans="2:14" x14ac:dyDescent="0.25">
      <c r="C24" s="2" t="s">
        <v>19</v>
      </c>
      <c r="D24" s="4">
        <v>5466.4</v>
      </c>
      <c r="E24" s="4">
        <v>5823.8</v>
      </c>
      <c r="F24" s="4">
        <v>6566.3</v>
      </c>
      <c r="G24" s="4">
        <v>6445.6</v>
      </c>
      <c r="H24" s="4">
        <v>7479.4</v>
      </c>
      <c r="I24" s="4">
        <v>8157.9</v>
      </c>
      <c r="J24" s="4">
        <v>8741.7999999999993</v>
      </c>
      <c r="K24" s="4">
        <v>9372</v>
      </c>
      <c r="L24" s="4">
        <v>9720.7999999999993</v>
      </c>
      <c r="M24" s="4"/>
      <c r="N24" s="4"/>
    </row>
    <row r="25" spans="2:14" x14ac:dyDescent="0.25">
      <c r="C25" s="5" t="s">
        <v>9</v>
      </c>
      <c r="D25" s="3">
        <f>D24/D7*100</f>
        <v>26.352478378665019</v>
      </c>
      <c r="E25" s="3">
        <f>E24/E7*100</f>
        <v>23.922937890239897</v>
      </c>
      <c r="F25" s="3">
        <f t="shared" ref="F25:L25" si="20">F24/F7*100</f>
        <v>25.093532767996702</v>
      </c>
      <c r="G25" s="3">
        <f t="shared" si="20"/>
        <v>24.008283856164841</v>
      </c>
      <c r="H25" s="3">
        <f t="shared" si="20"/>
        <v>25.657878938611688</v>
      </c>
      <c r="I25" s="3">
        <f t="shared" si="20"/>
        <v>25.689642141858442</v>
      </c>
      <c r="J25" s="3">
        <f t="shared" si="20"/>
        <v>25.689642505546818</v>
      </c>
      <c r="K25" s="3">
        <f t="shared" si="20"/>
        <v>24.635799191424262</v>
      </c>
      <c r="L25" s="3">
        <f t="shared" si="20"/>
        <v>23.957137012702148</v>
      </c>
      <c r="M25" s="3"/>
      <c r="N25" s="3"/>
    </row>
    <row r="26" spans="2:14" x14ac:dyDescent="0.25">
      <c r="C26" s="2" t="s">
        <v>20</v>
      </c>
      <c r="D26" s="4">
        <v>993.4</v>
      </c>
      <c r="E26" s="4">
        <v>1012.4</v>
      </c>
      <c r="F26" s="4">
        <v>1049.4000000000001</v>
      </c>
      <c r="G26" s="4">
        <v>1187.5</v>
      </c>
      <c r="H26" s="4">
        <v>1296.0999999999999</v>
      </c>
      <c r="I26" s="4">
        <v>1376.7</v>
      </c>
      <c r="J26" s="4">
        <v>1452.2</v>
      </c>
      <c r="K26" s="4">
        <v>1385.3</v>
      </c>
      <c r="L26" s="4">
        <v>1413.6</v>
      </c>
      <c r="M26" s="4"/>
      <c r="N26" s="4"/>
    </row>
    <row r="27" spans="2:14" x14ac:dyDescent="0.25">
      <c r="C27" s="5" t="s">
        <v>9</v>
      </c>
      <c r="D27" s="3">
        <f>D26/D7*100</f>
        <v>4.7889931255242626</v>
      </c>
      <c r="E27" s="3">
        <f>E26/E7*100</f>
        <v>4.1587249424909629</v>
      </c>
      <c r="F27" s="3">
        <f t="shared" ref="F27:L27" si="21">F26/F7*100</f>
        <v>4.0103487941056208</v>
      </c>
      <c r="G27" s="3">
        <f t="shared" si="21"/>
        <v>4.4231471203915458</v>
      </c>
      <c r="H27" s="3">
        <f t="shared" si="21"/>
        <v>4.4462359136206917</v>
      </c>
      <c r="I27" s="3">
        <f t="shared" si="21"/>
        <v>4.3352983410799988</v>
      </c>
      <c r="J27" s="3">
        <f t="shared" si="21"/>
        <v>4.2675992183023057</v>
      </c>
      <c r="K27" s="3">
        <f t="shared" si="21"/>
        <v>3.641482353807088</v>
      </c>
      <c r="L27" s="3">
        <f t="shared" si="21"/>
        <v>3.4838499795444573</v>
      </c>
      <c r="M27" s="3"/>
      <c r="N27" s="3"/>
    </row>
    <row r="28" spans="2:14" x14ac:dyDescent="0.25">
      <c r="C28" s="2" t="s">
        <v>21</v>
      </c>
      <c r="D28" s="4">
        <v>881.5</v>
      </c>
      <c r="E28" s="4">
        <v>989</v>
      </c>
      <c r="F28" s="4">
        <v>1060.9000000000001</v>
      </c>
      <c r="G28" s="4">
        <v>765.8</v>
      </c>
      <c r="H28" s="4">
        <v>875.4</v>
      </c>
      <c r="I28" s="4">
        <v>946.2</v>
      </c>
      <c r="J28" s="4">
        <v>1117.7</v>
      </c>
      <c r="K28" s="4">
        <v>1248.4000000000001</v>
      </c>
      <c r="L28" s="4">
        <v>1201.3</v>
      </c>
      <c r="M28" s="4"/>
      <c r="N28" s="4"/>
    </row>
    <row r="29" spans="2:14" x14ac:dyDescent="0.25">
      <c r="C29" s="5" t="s">
        <v>9</v>
      </c>
      <c r="D29" s="3">
        <f>D28/D7*100</f>
        <v>4.2495444334101444</v>
      </c>
      <c r="E29" s="3">
        <f>E28/E7*100</f>
        <v>4.0626026947091685</v>
      </c>
      <c r="F29" s="3">
        <f t="shared" ref="F29:L29" si="22">F28/F7*100</f>
        <v>4.0542967749825163</v>
      </c>
      <c r="G29" s="3">
        <f t="shared" si="22"/>
        <v>2.8524177387754488</v>
      </c>
      <c r="H29" s="3">
        <f t="shared" si="22"/>
        <v>3.0030359685082586</v>
      </c>
      <c r="I29" s="3">
        <f t="shared" si="22"/>
        <v>2.9796319389336059</v>
      </c>
      <c r="J29" s="3">
        <f t="shared" si="22"/>
        <v>3.284599673802842</v>
      </c>
      <c r="K29" s="3">
        <f t="shared" si="22"/>
        <v>3.2816188338213883</v>
      </c>
      <c r="L29" s="3">
        <f t="shared" si="22"/>
        <v>2.9606317065837269</v>
      </c>
      <c r="M29" s="3"/>
      <c r="N29" s="3"/>
    </row>
    <row r="30" spans="2:14" x14ac:dyDescent="0.25">
      <c r="C30" s="2" t="s">
        <v>22</v>
      </c>
      <c r="D30" s="4">
        <f>D28+D26</f>
        <v>1874.9</v>
      </c>
      <c r="E30" s="4">
        <f>E28+E26</f>
        <v>2001.4</v>
      </c>
      <c r="F30" s="4">
        <f t="shared" ref="F30:K30" si="23">F28+F26</f>
        <v>2110.3000000000002</v>
      </c>
      <c r="G30" s="4">
        <f t="shared" si="23"/>
        <v>1953.3</v>
      </c>
      <c r="H30" s="4">
        <f t="shared" si="23"/>
        <v>2171.5</v>
      </c>
      <c r="I30" s="4">
        <f t="shared" si="23"/>
        <v>2322.9</v>
      </c>
      <c r="J30" s="4">
        <f t="shared" si="23"/>
        <v>2569.9</v>
      </c>
      <c r="K30" s="4">
        <f t="shared" si="23"/>
        <v>2633.7</v>
      </c>
      <c r="L30" s="4">
        <f>L28+L26</f>
        <v>2614.8999999999996</v>
      </c>
      <c r="M30" s="4"/>
      <c r="N30" s="4"/>
    </row>
    <row r="31" spans="2:14" x14ac:dyDescent="0.25">
      <c r="C31" s="5" t="s">
        <v>9</v>
      </c>
      <c r="D31" s="3">
        <f>D30/D7*100</f>
        <v>9.0385375589344079</v>
      </c>
      <c r="E31" s="3">
        <f>E30/E7*100</f>
        <v>8.2213276372001314</v>
      </c>
      <c r="F31" s="3">
        <f t="shared" ref="F31:L31" si="24">F30/F7*100</f>
        <v>8.0646455690881371</v>
      </c>
      <c r="G31" s="3">
        <f t="shared" si="24"/>
        <v>7.2755648591669955</v>
      </c>
      <c r="H31" s="3">
        <f t="shared" si="24"/>
        <v>7.4492718821289508</v>
      </c>
      <c r="I31" s="3">
        <f t="shared" si="24"/>
        <v>7.3149302800136038</v>
      </c>
      <c r="J31" s="3">
        <f t="shared" si="24"/>
        <v>7.5521988921051468</v>
      </c>
      <c r="K31" s="3">
        <f t="shared" si="24"/>
        <v>6.9231011876284763</v>
      </c>
      <c r="L31" s="3">
        <f t="shared" si="24"/>
        <v>6.4444816861281842</v>
      </c>
      <c r="M31" s="3"/>
      <c r="N31" s="3"/>
    </row>
    <row r="32" spans="2:14" x14ac:dyDescent="0.25"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t="s">
        <v>29</v>
      </c>
      <c r="C33" s="2" t="s">
        <v>18</v>
      </c>
      <c r="D33" s="4">
        <f>D10-D22</f>
        <v>1404.1999999999998</v>
      </c>
      <c r="E33" s="4">
        <f>E10-E22</f>
        <v>559.70000000000073</v>
      </c>
      <c r="F33" s="4">
        <f t="shared" ref="F33:L33" si="25">F10-F22</f>
        <v>953.19999999999982</v>
      </c>
      <c r="G33" s="4">
        <f t="shared" si="25"/>
        <v>-246.29999999999927</v>
      </c>
      <c r="H33" s="4">
        <f t="shared" si="25"/>
        <v>1111.1000000000004</v>
      </c>
      <c r="I33" s="4">
        <f t="shared" si="25"/>
        <v>1126.2000000000007</v>
      </c>
      <c r="J33" s="4">
        <f t="shared" si="25"/>
        <v>1478.6999999999971</v>
      </c>
      <c r="K33" s="4">
        <f t="shared" si="25"/>
        <v>1393</v>
      </c>
      <c r="L33" s="4">
        <f t="shared" si="25"/>
        <v>1433.1000000000004</v>
      </c>
      <c r="M33" s="4"/>
      <c r="N33" s="4"/>
    </row>
    <row r="34" spans="2:14" x14ac:dyDescent="0.25">
      <c r="C34" s="5" t="s">
        <v>9</v>
      </c>
      <c r="D34" s="3">
        <f>D33/D7*100</f>
        <v>6.7693820685133579</v>
      </c>
      <c r="E34" s="3">
        <f>E33/E7*100</f>
        <v>2.2991291488662533</v>
      </c>
      <c r="F34" s="3">
        <f t="shared" ref="F34:L34" si="26">F33/F7*100</f>
        <v>3.6427143801614985</v>
      </c>
      <c r="G34" s="3">
        <f t="shared" si="26"/>
        <v>-0.91740727221257656</v>
      </c>
      <c r="H34" s="3">
        <f t="shared" si="26"/>
        <v>3.8115984288434173</v>
      </c>
      <c r="I34" s="3">
        <f t="shared" si="26"/>
        <v>3.546461096625479</v>
      </c>
      <c r="J34" s="3">
        <f t="shared" si="26"/>
        <v>4.3454751164465</v>
      </c>
      <c r="K34" s="3">
        <f t="shared" si="26"/>
        <v>3.661723033893939</v>
      </c>
      <c r="L34" s="3">
        <f t="shared" si="26"/>
        <v>3.5319081817240825</v>
      </c>
    </row>
    <row r="35" spans="2:14" x14ac:dyDescent="0.25">
      <c r="C35" s="5"/>
    </row>
    <row r="36" spans="2:14" x14ac:dyDescent="0.25">
      <c r="C36" s="5"/>
    </row>
    <row r="37" spans="2:14" x14ac:dyDescent="0.25">
      <c r="B37" t="s">
        <v>17</v>
      </c>
      <c r="C37" s="2" t="s">
        <v>11</v>
      </c>
      <c r="D37" s="4">
        <v>4867.4858000000004</v>
      </c>
      <c r="E37" s="4">
        <v>6134.7976999999992</v>
      </c>
      <c r="F37">
        <v>6671.0000000000009</v>
      </c>
      <c r="G37">
        <v>6659.2999999999993</v>
      </c>
      <c r="H37">
        <v>7241.5999999999985</v>
      </c>
      <c r="I37">
        <v>8010.8999999999987</v>
      </c>
      <c r="J37" s="4">
        <v>8786.1</v>
      </c>
      <c r="K37">
        <v>9778.9</v>
      </c>
      <c r="L37" s="4">
        <f>L7*25.3%</f>
        <v>10265.6774</v>
      </c>
      <c r="M37" s="4">
        <f>M7*25.5%</f>
        <v>11190.114000000001</v>
      </c>
      <c r="N37" s="4">
        <f>N7*25.4%</f>
        <v>12112.040799999999</v>
      </c>
    </row>
    <row r="38" spans="2:14" x14ac:dyDescent="0.25">
      <c r="C38" s="5" t="s">
        <v>9</v>
      </c>
      <c r="D38" s="3">
        <f>D37/D7*100</f>
        <v>23.465226529884202</v>
      </c>
      <c r="E38" s="3">
        <f>E37/E7*100</f>
        <v>25.20045062438383</v>
      </c>
      <c r="F38" s="3">
        <f>F37/F7*100</f>
        <v>25.493650472154183</v>
      </c>
      <c r="G38" s="3">
        <f>G37/G7*100</f>
        <v>24.804264100061825</v>
      </c>
      <c r="H38" s="3">
        <f>H37/H7*100</f>
        <v>24.84211248520608</v>
      </c>
      <c r="I38" s="3">
        <f>I37/I7*100</f>
        <v>25.226731663076745</v>
      </c>
      <c r="J38" s="3">
        <f>J37/J7*100</f>
        <v>25.819827497538828</v>
      </c>
      <c r="K38" s="3">
        <f>K37/K7*100</f>
        <v>25.705400844325517</v>
      </c>
      <c r="L38" s="3">
        <v>25.3</v>
      </c>
      <c r="M38" s="3">
        <v>25.5</v>
      </c>
      <c r="N38" s="3">
        <v>25.4</v>
      </c>
    </row>
    <row r="39" spans="2:14" x14ac:dyDescent="0.25">
      <c r="C39" s="2" t="s">
        <v>2</v>
      </c>
      <c r="D39">
        <v>1202</v>
      </c>
      <c r="E39">
        <v>1551</v>
      </c>
      <c r="F39">
        <v>1764.4</v>
      </c>
      <c r="G39">
        <v>1934.3</v>
      </c>
      <c r="H39">
        <v>1938.7</v>
      </c>
      <c r="I39">
        <v>2223.1999999999998</v>
      </c>
      <c r="J39">
        <v>2414</v>
      </c>
      <c r="K39">
        <v>2918.8</v>
      </c>
    </row>
    <row r="40" spans="2:14" x14ac:dyDescent="0.25">
      <c r="C40" s="5" t="s">
        <v>9</v>
      </c>
      <c r="D40" s="3">
        <f>D39/D7*100</f>
        <v>5.7946141905377129</v>
      </c>
      <c r="E40" s="3">
        <f>E39/E7*100</f>
        <v>6.371179756818929</v>
      </c>
      <c r="F40" s="3">
        <f>F39/F7*100</f>
        <v>6.7427667355821965</v>
      </c>
      <c r="G40" s="3">
        <f>G39/G7*100</f>
        <v>7.2047945052407307</v>
      </c>
      <c r="H40" s="3">
        <f>H39/H7*100</f>
        <v>6.6506577931767898</v>
      </c>
      <c r="I40" s="3">
        <f>I39/I7*100</f>
        <v>7.0009699076698277</v>
      </c>
      <c r="J40" s="3">
        <f>J39/J7*100</f>
        <v>7.0940535139662337</v>
      </c>
      <c r="K40" s="3">
        <f>K39/K7*100</f>
        <v>7.6725320827922685</v>
      </c>
      <c r="L40" s="3"/>
      <c r="M40" s="3"/>
      <c r="N40" s="3"/>
    </row>
    <row r="41" spans="2:14" x14ac:dyDescent="0.25">
      <c r="C41" s="2" t="s">
        <v>3</v>
      </c>
      <c r="D41">
        <v>575.9</v>
      </c>
      <c r="E41">
        <v>832.2</v>
      </c>
      <c r="F41">
        <v>850.9</v>
      </c>
      <c r="G41">
        <v>806.5</v>
      </c>
      <c r="H41">
        <v>828.8</v>
      </c>
      <c r="I41">
        <v>1025.2</v>
      </c>
      <c r="J41">
        <v>1055.9000000000001</v>
      </c>
      <c r="K41">
        <v>756.5</v>
      </c>
    </row>
    <row r="42" spans="2:14" x14ac:dyDescent="0.25">
      <c r="C42" s="5" t="s">
        <v>9</v>
      </c>
      <c r="D42" s="3">
        <f>D41/D7*100</f>
        <v>2.7763047523549655</v>
      </c>
      <c r="E42" s="3">
        <f>E41/E7*100</f>
        <v>3.4185014788038122</v>
      </c>
      <c r="F42" s="3">
        <f>F41/F7*100</f>
        <v>3.2517684285348505</v>
      </c>
      <c r="G42" s="3">
        <f>G41/G7*100</f>
        <v>3.0040152863964482</v>
      </c>
      <c r="H42" s="3">
        <f>H41/H7*100</f>
        <v>2.843175931802199</v>
      </c>
      <c r="I42" s="3">
        <f>I41/I7*100</f>
        <v>3.2284069581428163</v>
      </c>
      <c r="J42" s="3">
        <f>J41/J7*100</f>
        <v>3.1029872019042863</v>
      </c>
      <c r="K42" s="3">
        <f>K41/K7*100</f>
        <v>1.9885811020393145</v>
      </c>
      <c r="L42" s="3"/>
      <c r="M42" s="3"/>
      <c r="N42" s="3"/>
    </row>
    <row r="43" spans="2:14" x14ac:dyDescent="0.25">
      <c r="C43" s="2" t="s">
        <v>4</v>
      </c>
      <c r="D43">
        <v>191.7</v>
      </c>
      <c r="E43">
        <v>220.3</v>
      </c>
      <c r="F43">
        <v>229.9</v>
      </c>
      <c r="G43">
        <v>230.9</v>
      </c>
      <c r="H43">
        <v>245.8</v>
      </c>
      <c r="I43">
        <v>290.39999999999998</v>
      </c>
      <c r="J43">
        <v>363.4</v>
      </c>
      <c r="K43">
        <v>394.7</v>
      </c>
    </row>
    <row r="44" spans="2:14" x14ac:dyDescent="0.25">
      <c r="C44" s="5" t="s">
        <v>9</v>
      </c>
      <c r="D44" s="3">
        <f>D43/D7*100</f>
        <v>0.92414936799174663</v>
      </c>
      <c r="E44" s="3">
        <f>E43/E7*100</f>
        <v>0.90494577719355906</v>
      </c>
      <c r="F44" s="3">
        <f>F43/F7*100</f>
        <v>0.87857746118246827</v>
      </c>
      <c r="G44" s="3">
        <f>G43/G7*100</f>
        <v>0.8600460379776067</v>
      </c>
      <c r="H44" s="3">
        <f>H43/H7*100</f>
        <v>0.84321023653110583</v>
      </c>
      <c r="I44" s="3">
        <f>I43/I7*100</f>
        <v>0.91448437440955299</v>
      </c>
      <c r="J44" s="3">
        <f>J43/J7*100</f>
        <v>1.0679283541737072</v>
      </c>
      <c r="K44" s="3">
        <f>K43/K7*100</f>
        <v>1.0375320039324751</v>
      </c>
      <c r="L44" s="3"/>
      <c r="M44" s="3"/>
      <c r="N44" s="3"/>
    </row>
    <row r="45" spans="2:14" x14ac:dyDescent="0.25">
      <c r="C45" s="2" t="s">
        <v>5</v>
      </c>
      <c r="D45">
        <v>2203</v>
      </c>
      <c r="E45">
        <v>2784.3</v>
      </c>
      <c r="F45">
        <v>3040.3</v>
      </c>
      <c r="G45">
        <v>2847.8</v>
      </c>
      <c r="H45">
        <v>3298.5</v>
      </c>
      <c r="I45">
        <v>3505.4</v>
      </c>
      <c r="J45">
        <v>3286.3</v>
      </c>
      <c r="K45">
        <v>4122.6000000000004</v>
      </c>
    </row>
    <row r="46" spans="2:14" x14ac:dyDescent="0.25">
      <c r="C46" s="5" t="s">
        <v>9</v>
      </c>
      <c r="D46" s="3">
        <f>D45/D7*100</f>
        <v>10.620245475669368</v>
      </c>
      <c r="E46" s="3">
        <f>E45/E7*100</f>
        <v>11.437315149523497</v>
      </c>
      <c r="F46" s="3">
        <f>F45/F7*100</f>
        <v>11.618699674784942</v>
      </c>
      <c r="G46" s="3">
        <f>G45/G7*100</f>
        <v>10.607358626906144</v>
      </c>
      <c r="H46" s="3">
        <f>H45/H7*100</f>
        <v>11.315414829934307</v>
      </c>
      <c r="I46" s="3">
        <f>I45/I7*100</f>
        <v>11.038682940961595</v>
      </c>
      <c r="J46" s="3">
        <f>J45/J7*100</f>
        <v>9.6574929838223849</v>
      </c>
      <c r="K46" s="3">
        <f>K45/K7*100</f>
        <v>10.836912691695014</v>
      </c>
      <c r="L46" s="3"/>
      <c r="M46" s="3"/>
      <c r="N46" s="3"/>
    </row>
    <row r="47" spans="2:14" x14ac:dyDescent="0.25">
      <c r="C47" s="2" t="s">
        <v>1</v>
      </c>
      <c r="D47">
        <v>560.79999999999995</v>
      </c>
      <c r="E47">
        <v>615.1</v>
      </c>
      <c r="F47">
        <v>659.6</v>
      </c>
      <c r="G47">
        <v>722.1</v>
      </c>
      <c r="H47">
        <v>810.2</v>
      </c>
      <c r="I47">
        <v>870.7</v>
      </c>
      <c r="J47">
        <v>1069.5999999999999</v>
      </c>
      <c r="K47">
        <v>1450.9</v>
      </c>
    </row>
    <row r="48" spans="2:14" x14ac:dyDescent="0.25">
      <c r="C48" s="5" t="s">
        <v>9</v>
      </c>
      <c r="D48" s="3">
        <f>D47/D7*100</f>
        <v>2.703510514187645</v>
      </c>
      <c r="E48" s="3">
        <f>E47/E7*100</f>
        <v>2.5267006243838317</v>
      </c>
      <c r="F48" s="3">
        <f>F47/F7*100</f>
        <v>2.520703320556573</v>
      </c>
      <c r="G48" s="3">
        <f>G47/G7*100</f>
        <v>2.6896459247450406</v>
      </c>
      <c r="H48" s="3">
        <f>H47/H7*100</f>
        <v>2.7793691360354025</v>
      </c>
      <c r="I48" s="3">
        <f>I47/I7*100</f>
        <v>2.7418785977906261</v>
      </c>
      <c r="J48" s="3">
        <f>J47/J7*100</f>
        <v>3.1432475718882698</v>
      </c>
      <c r="K48" s="3">
        <f>K47/K7*100</f>
        <v>3.8139224335080519</v>
      </c>
      <c r="L48" s="3"/>
      <c r="M48" s="3"/>
      <c r="N48" s="3"/>
    </row>
    <row r="49" spans="3:14" x14ac:dyDescent="0.25">
      <c r="C49" s="2" t="s">
        <v>6</v>
      </c>
      <c r="D49">
        <v>70.3</v>
      </c>
      <c r="E49">
        <v>93.2</v>
      </c>
      <c r="F49">
        <v>90</v>
      </c>
      <c r="G49">
        <v>89.3</v>
      </c>
      <c r="H49">
        <v>94.8</v>
      </c>
      <c r="I49">
        <v>69.2</v>
      </c>
      <c r="J49">
        <v>70</v>
      </c>
      <c r="K49">
        <v>71.599999999999994</v>
      </c>
    </row>
    <row r="50" spans="3:14" x14ac:dyDescent="0.25">
      <c r="C50" s="1"/>
      <c r="D50" s="3">
        <f>D49/D7*100</f>
        <v>0.33890297636838701</v>
      </c>
      <c r="E50" s="3">
        <f>E49/E7*100</f>
        <v>0.38284587578047979</v>
      </c>
      <c r="F50" s="3">
        <f>F49/F7*100</f>
        <v>0.34394071990614244</v>
      </c>
      <c r="G50" s="3">
        <f>G49/G7*100</f>
        <v>0.33262066345344427</v>
      </c>
      <c r="H50" s="3">
        <f>H49/H7*100</f>
        <v>0.32520883003722062</v>
      </c>
      <c r="I50" s="3">
        <f>I49/I7*100</f>
        <v>0.21791432062376401</v>
      </c>
      <c r="J50" s="3">
        <f>J49/J7*100</f>
        <v>0.2057099196261957</v>
      </c>
      <c r="K50" s="3">
        <f>K49/K7*100</f>
        <v>0.18821203821019816</v>
      </c>
      <c r="L50" s="3"/>
      <c r="M50" s="3"/>
      <c r="N50" s="3"/>
    </row>
  </sheetData>
  <mergeCells count="4">
    <mergeCell ref="C5:K5"/>
    <mergeCell ref="B2:H2"/>
    <mergeCell ref="B3:H3"/>
    <mergeCell ref="B4:H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M13"/>
  <sheetViews>
    <sheetView workbookViewId="0">
      <selection activeCell="D21" sqref="D21"/>
    </sheetView>
  </sheetViews>
  <sheetFormatPr defaultRowHeight="15" x14ac:dyDescent="0.25"/>
  <cols>
    <col min="2" max="2" width="29.85546875" customWidth="1"/>
  </cols>
  <sheetData>
    <row r="2" spans="2:13" x14ac:dyDescent="0.25">
      <c r="J2" s="8" t="s">
        <v>24</v>
      </c>
      <c r="K2" s="8"/>
    </row>
    <row r="5" spans="2:13" x14ac:dyDescent="0.25">
      <c r="C5" s="9">
        <v>2007</v>
      </c>
      <c r="D5" s="9">
        <v>2008</v>
      </c>
      <c r="E5" s="9">
        <v>2009</v>
      </c>
      <c r="F5" s="9">
        <v>2010</v>
      </c>
      <c r="G5" s="9">
        <v>2011</v>
      </c>
      <c r="H5" s="9">
        <v>2012</v>
      </c>
      <c r="I5" s="9">
        <v>2013</v>
      </c>
      <c r="J5" s="9">
        <v>2014</v>
      </c>
      <c r="K5" s="9">
        <v>2015</v>
      </c>
      <c r="L5" s="9">
        <v>2016</v>
      </c>
      <c r="M5" s="9">
        <v>2017</v>
      </c>
    </row>
    <row r="6" spans="2:13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x14ac:dyDescent="0.25">
      <c r="B7" t="s">
        <v>25</v>
      </c>
      <c r="C7" s="4">
        <v>1577.3135983989532</v>
      </c>
      <c r="D7" s="4">
        <v>1597.2576394798134</v>
      </c>
      <c r="E7" s="4">
        <v>1610.994593962286</v>
      </c>
      <c r="F7" s="4">
        <v>1627.8489466028386</v>
      </c>
      <c r="G7" s="4">
        <v>1643.4657194651841</v>
      </c>
      <c r="H7" s="4">
        <v>1659.4250410572506</v>
      </c>
      <c r="I7" s="4">
        <v>1643.4016748009722</v>
      </c>
      <c r="J7" s="4">
        <v>1694.4117980531541</v>
      </c>
      <c r="K7" s="4">
        <v>1733.8060670836444</v>
      </c>
      <c r="L7" s="4">
        <v>1717.2859887201414</v>
      </c>
      <c r="M7" s="4">
        <v>1706.6407287206928</v>
      </c>
    </row>
    <row r="9" spans="2:13" x14ac:dyDescent="0.25">
      <c r="B9" s="10" t="s">
        <v>26</v>
      </c>
      <c r="C9" s="4">
        <v>321.26130502764698</v>
      </c>
      <c r="D9" s="4">
        <v>295.43827049386431</v>
      </c>
      <c r="E9" s="4">
        <v>310.45179220333398</v>
      </c>
      <c r="F9" s="4">
        <v>302.39562781398763</v>
      </c>
      <c r="G9" s="4">
        <v>280.61012776061608</v>
      </c>
      <c r="H9" s="4">
        <v>286.97564638041337</v>
      </c>
      <c r="I9" s="4">
        <v>252.06397631295866</v>
      </c>
      <c r="J9" s="4">
        <v>258.84231588474444</v>
      </c>
      <c r="K9" s="4">
        <v>286.5649639508481</v>
      </c>
      <c r="L9" s="4">
        <v>271.90378139573613</v>
      </c>
      <c r="M9" s="4">
        <v>283.8084619960029</v>
      </c>
    </row>
    <row r="10" spans="2:13" x14ac:dyDescent="0.25">
      <c r="B10" s="10" t="s">
        <v>27</v>
      </c>
      <c r="C10" s="4">
        <v>1256.0522933713057</v>
      </c>
      <c r="D10" s="4">
        <v>1301.819368985949</v>
      </c>
      <c r="E10" s="4">
        <v>1300.542801758952</v>
      </c>
      <c r="F10" s="4">
        <v>1325.453318788851</v>
      </c>
      <c r="G10" s="4">
        <v>1362.855591704568</v>
      </c>
      <c r="H10" s="4">
        <v>1372.4493946768373</v>
      </c>
      <c r="I10" s="4">
        <v>1391.3376984880135</v>
      </c>
      <c r="J10" s="4">
        <v>1435.5694821684096</v>
      </c>
      <c r="K10" s="4">
        <v>1447.2411031327963</v>
      </c>
      <c r="L10" s="4">
        <v>1445.3822073244053</v>
      </c>
      <c r="M10" s="4">
        <v>1422.8322667246821</v>
      </c>
    </row>
    <row r="13" spans="2:13" x14ac:dyDescent="0.25">
      <c r="B13" s="11" t="s">
        <v>28</v>
      </c>
      <c r="C13" s="3">
        <f>C9/C7*100</f>
        <v>20.367624127107138</v>
      </c>
      <c r="D13" s="3">
        <f>D9/D7*100</f>
        <v>18.496594612631252</v>
      </c>
      <c r="E13" s="3">
        <f t="shared" ref="E13:M13" si="0">E9/E7*100</f>
        <v>19.270815269452218</v>
      </c>
      <c r="F13" s="3">
        <f t="shared" si="0"/>
        <v>18.576393617175459</v>
      </c>
      <c r="G13" s="3">
        <f t="shared" si="0"/>
        <v>17.074291507092227</v>
      </c>
      <c r="H13" s="3">
        <f t="shared" si="0"/>
        <v>17.293679393772184</v>
      </c>
      <c r="I13" s="3">
        <f t="shared" si="0"/>
        <v>15.337940819823338</v>
      </c>
      <c r="J13" s="3">
        <f t="shared" si="0"/>
        <v>15.276234276823919</v>
      </c>
      <c r="K13" s="3">
        <f t="shared" si="0"/>
        <v>16.528086352406522</v>
      </c>
      <c r="L13" s="3">
        <f t="shared" si="0"/>
        <v>15.833343029740815</v>
      </c>
      <c r="M13" s="3">
        <f t="shared" si="0"/>
        <v>16.629654807825155</v>
      </c>
    </row>
  </sheetData>
  <mergeCells count="1"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D15" sqref="D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" sqref="M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Fiscal </vt:lpstr>
      <vt:lpstr>Employee</vt:lpstr>
      <vt:lpstr>Employee %</vt:lpstr>
      <vt:lpstr>Size of G Government</vt:lpstr>
      <vt:lpstr>Each Expenditure of GDP</vt:lpstr>
      <vt:lpstr>Tax burden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2018-06-19T16:39:09Z</dcterms:modified>
</cp:coreProperties>
</file>