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Dropbox\FactCheck Shared Folder\factcheck\For Site\სახელმწიფო ვალები იზრდება\"/>
    </mc:Choice>
  </mc:AlternateContent>
  <bookViews>
    <workbookView xWindow="0" yWindow="0" windowWidth="28800" windowHeight="14235"/>
  </bookViews>
  <sheets>
    <sheet name="Sheet1" sheetId="1" r:id="rId1"/>
  </sheets>
  <definedNames>
    <definedName name="_xlnm.Print_Area" localSheetId="0">Sheet1!$A$1:$AK$26</definedName>
    <definedName name="_xlnm.Print_Titles" localSheetId="0">Sheet1!$A:$J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8" i="1" l="1"/>
  <c r="AJ16" i="1" s="1"/>
  <c r="AH18" i="1"/>
  <c r="AH16" i="1" s="1"/>
  <c r="AG18" i="1"/>
  <c r="AG16" i="1" s="1"/>
  <c r="AF18" i="1"/>
  <c r="AF16" i="1" s="1"/>
  <c r="AE18" i="1"/>
  <c r="AE16" i="1" s="1"/>
  <c r="AD18" i="1"/>
  <c r="AC18" i="1"/>
  <c r="AB18" i="1"/>
  <c r="AB16" i="1" s="1"/>
  <c r="AA18" i="1"/>
  <c r="AA16" i="1" s="1"/>
  <c r="Z18" i="1"/>
  <c r="Z16" i="1" s="1"/>
  <c r="Y18" i="1"/>
  <c r="Y16" i="1" s="1"/>
  <c r="X18" i="1"/>
  <c r="X16" i="1" s="1"/>
  <c r="W18" i="1"/>
  <c r="V18" i="1"/>
  <c r="U18" i="1"/>
  <c r="T18" i="1"/>
  <c r="T16" i="1" s="1"/>
  <c r="S18" i="1"/>
  <c r="S16" i="1" s="1"/>
  <c r="R18" i="1"/>
  <c r="R16" i="1" s="1"/>
  <c r="Q18" i="1"/>
  <c r="Q16" i="1" s="1"/>
  <c r="P18" i="1"/>
  <c r="P16" i="1" s="1"/>
  <c r="O18" i="1"/>
  <c r="N18" i="1"/>
  <c r="M18" i="1"/>
  <c r="L18" i="1"/>
  <c r="L16" i="1" s="1"/>
  <c r="K18" i="1"/>
  <c r="K16" i="1" s="1"/>
  <c r="J18" i="1"/>
  <c r="J16" i="1" s="1"/>
  <c r="I18" i="1"/>
  <c r="I16" i="1" s="1"/>
  <c r="H18" i="1"/>
  <c r="H16" i="1" s="1"/>
  <c r="G18" i="1"/>
  <c r="F18" i="1"/>
  <c r="E18" i="1"/>
  <c r="D18" i="1"/>
  <c r="D16" i="1" s="1"/>
  <c r="C18" i="1"/>
  <c r="C16" i="1" s="1"/>
  <c r="AI16" i="1"/>
  <c r="AD16" i="1"/>
  <c r="AC16" i="1"/>
  <c r="W16" i="1"/>
  <c r="V16" i="1"/>
  <c r="U16" i="1"/>
  <c r="O16" i="1"/>
  <c r="N16" i="1"/>
  <c r="M16" i="1"/>
  <c r="G16" i="1"/>
  <c r="F16" i="1"/>
  <c r="E16" i="1"/>
  <c r="AJ13" i="1"/>
  <c r="AH13" i="1"/>
  <c r="AG13" i="1"/>
  <c r="AF13" i="1"/>
  <c r="AE13" i="1"/>
  <c r="AE9" i="1" s="1"/>
  <c r="AD13" i="1"/>
  <c r="AD9" i="1" s="1"/>
  <c r="AC13" i="1"/>
  <c r="AC9" i="1" s="1"/>
  <c r="AB13" i="1"/>
  <c r="AA13" i="1"/>
  <c r="Z13" i="1"/>
  <c r="Y13" i="1"/>
  <c r="Y9" i="1" s="1"/>
  <c r="X13" i="1"/>
  <c r="W13" i="1"/>
  <c r="W9" i="1" s="1"/>
  <c r="V13" i="1"/>
  <c r="V9" i="1" s="1"/>
  <c r="U13" i="1"/>
  <c r="U9" i="1" s="1"/>
  <c r="T13" i="1"/>
  <c r="S13" i="1"/>
  <c r="R13" i="1"/>
  <c r="Q13" i="1"/>
  <c r="Q9" i="1" s="1"/>
  <c r="P13" i="1"/>
  <c r="O13" i="1"/>
  <c r="O9" i="1" s="1"/>
  <c r="N13" i="1"/>
  <c r="N9" i="1" s="1"/>
  <c r="M13" i="1"/>
  <c r="M9" i="1" s="1"/>
  <c r="L13" i="1"/>
  <c r="K13" i="1"/>
  <c r="J13" i="1"/>
  <c r="I13" i="1"/>
  <c r="I9" i="1" s="1"/>
  <c r="H13" i="1"/>
  <c r="G13" i="1"/>
  <c r="G9" i="1" s="1"/>
  <c r="F13" i="1"/>
  <c r="F9" i="1" s="1"/>
  <c r="E13" i="1"/>
  <c r="E9" i="1" s="1"/>
  <c r="D13" i="1"/>
  <c r="C13" i="1"/>
  <c r="P12" i="1"/>
  <c r="AJ11" i="1"/>
  <c r="AJ10" i="1" s="1"/>
  <c r="AH11" i="1"/>
  <c r="AG11" i="1"/>
  <c r="AF11" i="1"/>
  <c r="AF10" i="1" s="1"/>
  <c r="AE11" i="1"/>
  <c r="AE10" i="1" s="1"/>
  <c r="AD11" i="1"/>
  <c r="AD10" i="1" s="1"/>
  <c r="AC11" i="1"/>
  <c r="AB11" i="1"/>
  <c r="AA11" i="1"/>
  <c r="AA10" i="1" s="1"/>
  <c r="Z11" i="1"/>
  <c r="Y11" i="1"/>
  <c r="X11" i="1"/>
  <c r="X10" i="1" s="1"/>
  <c r="W11" i="1"/>
  <c r="W10" i="1" s="1"/>
  <c r="V11" i="1"/>
  <c r="V10" i="1" s="1"/>
  <c r="U11" i="1"/>
  <c r="T11" i="1"/>
  <c r="S11" i="1"/>
  <c r="S10" i="1" s="1"/>
  <c r="R11" i="1"/>
  <c r="R10" i="1" s="1"/>
  <c r="Q11" i="1"/>
  <c r="P11" i="1"/>
  <c r="P10" i="1" s="1"/>
  <c r="O11" i="1"/>
  <c r="O10" i="1" s="1"/>
  <c r="N11" i="1"/>
  <c r="N10" i="1" s="1"/>
  <c r="M11" i="1"/>
  <c r="L11" i="1"/>
  <c r="K11" i="1"/>
  <c r="K10" i="1" s="1"/>
  <c r="J11" i="1"/>
  <c r="I11" i="1"/>
  <c r="H11" i="1"/>
  <c r="H10" i="1" s="1"/>
  <c r="G11" i="1"/>
  <c r="G10" i="1" s="1"/>
  <c r="F11" i="1"/>
  <c r="F10" i="1" s="1"/>
  <c r="E11" i="1"/>
  <c r="D11" i="1"/>
  <c r="C11" i="1"/>
  <c r="C10" i="1" s="1"/>
  <c r="AI10" i="1"/>
  <c r="AH10" i="1"/>
  <c r="Z10" i="1"/>
  <c r="J10" i="1"/>
  <c r="AJ9" i="1"/>
  <c r="AH9" i="1"/>
  <c r="AG9" i="1"/>
  <c r="AA9" i="1"/>
  <c r="Z9" i="1"/>
  <c r="S9" i="1"/>
  <c r="R9" i="1"/>
  <c r="L9" i="1"/>
  <c r="K9" i="1"/>
  <c r="J9" i="1"/>
  <c r="H9" i="1"/>
  <c r="C9" i="1"/>
  <c r="AH8" i="1"/>
  <c r="AH7" i="1" s="1"/>
  <c r="AC8" i="1"/>
  <c r="AB8" i="1"/>
  <c r="Z8" i="1"/>
  <c r="Z7" i="1" s="1"/>
  <c r="U8" i="1"/>
  <c r="T8" i="1"/>
  <c r="R8" i="1"/>
  <c r="R7" i="1" s="1"/>
  <c r="M8" i="1"/>
  <c r="L8" i="1"/>
  <c r="J8" i="1"/>
  <c r="J7" i="1" s="1"/>
  <c r="E8" i="1"/>
  <c r="D8" i="1"/>
  <c r="AI7" i="1"/>
  <c r="C8" i="1" l="1"/>
  <c r="C7" i="1" s="1"/>
  <c r="K8" i="1"/>
  <c r="K7" i="1" s="1"/>
  <c r="S8" i="1"/>
  <c r="S7" i="1" s="1"/>
  <c r="AA8" i="1"/>
  <c r="AA7" i="1" s="1"/>
  <c r="AJ8" i="1"/>
  <c r="AJ7" i="1" s="1"/>
  <c r="P9" i="1"/>
  <c r="T9" i="1"/>
  <c r="T7" i="1" s="1"/>
  <c r="D7" i="1"/>
  <c r="L7" i="1"/>
  <c r="AB7" i="1"/>
  <c r="X9" i="1"/>
  <c r="AB9" i="1"/>
  <c r="E10" i="1"/>
  <c r="I10" i="1"/>
  <c r="M10" i="1"/>
  <c r="Q10" i="1"/>
  <c r="U10" i="1"/>
  <c r="Y10" i="1"/>
  <c r="AC10" i="1"/>
  <c r="AG10" i="1"/>
  <c r="E7" i="1"/>
  <c r="M7" i="1"/>
  <c r="U7" i="1"/>
  <c r="AC7" i="1"/>
  <c r="D9" i="1"/>
  <c r="AF9" i="1"/>
  <c r="D10" i="1"/>
  <c r="L10" i="1"/>
  <c r="T10" i="1"/>
  <c r="AB10" i="1"/>
  <c r="F8" i="1"/>
  <c r="F7" i="1" s="1"/>
  <c r="N8" i="1"/>
  <c r="N7" i="1" s="1"/>
  <c r="V8" i="1"/>
  <c r="V7" i="1" s="1"/>
  <c r="AD8" i="1"/>
  <c r="AD7" i="1" s="1"/>
  <c r="G8" i="1"/>
  <c r="G7" i="1" s="1"/>
  <c r="O8" i="1"/>
  <c r="O7" i="1" s="1"/>
  <c r="W8" i="1"/>
  <c r="W7" i="1" s="1"/>
  <c r="AE8" i="1"/>
  <c r="AE7" i="1" s="1"/>
  <c r="H8" i="1"/>
  <c r="H7" i="1" s="1"/>
  <c r="P8" i="1"/>
  <c r="P7" i="1" s="1"/>
  <c r="X8" i="1"/>
  <c r="AF8" i="1"/>
  <c r="AF7" i="1" s="1"/>
  <c r="I8" i="1"/>
  <c r="I7" i="1" s="1"/>
  <c r="Q8" i="1"/>
  <c r="Q7" i="1" s="1"/>
  <c r="Y8" i="1"/>
  <c r="Y7" i="1" s="1"/>
  <c r="AG8" i="1"/>
  <c r="AG7" i="1" s="1"/>
  <c r="X7" i="1" l="1"/>
</calcChain>
</file>

<file path=xl/sharedStrings.xml><?xml version="1.0" encoding="utf-8"?>
<sst xmlns="http://schemas.openxmlformats.org/spreadsheetml/2006/main" count="72" uniqueCount="40">
  <si>
    <r>
      <t>cxrili 4.1</t>
    </r>
    <r>
      <rPr>
        <b/>
        <sz val="10"/>
        <rFont val="Arial"/>
        <family val="2"/>
      </rPr>
      <t>D</t>
    </r>
  </si>
  <si>
    <t>centraluri xelisuflebis savalo valdebulebebi dafarvis vadebis, instrumentebisa da rezidentobis  mixedviT</t>
  </si>
  <si>
    <t>სახელმწიფო ფინანსების სტატისტიკის 2001 წლის მეთოდოლოგიის შესაბამისად</t>
  </si>
  <si>
    <t>მლნ. ლარი</t>
  </si>
  <si>
    <t>kodi</t>
  </si>
  <si>
    <r>
      <t>I-</t>
    </r>
    <r>
      <rPr>
        <b/>
        <sz val="10"/>
        <rFont val="LitNusx"/>
        <family val="2"/>
      </rPr>
      <t>kv</t>
    </r>
  </si>
  <si>
    <r>
      <t>II-</t>
    </r>
    <r>
      <rPr>
        <b/>
        <sz val="10"/>
        <rFont val="LitNusx"/>
        <family val="2"/>
      </rPr>
      <t>kv</t>
    </r>
  </si>
  <si>
    <r>
      <t>III-</t>
    </r>
    <r>
      <rPr>
        <b/>
        <sz val="10"/>
        <rFont val="LitNusx"/>
        <family val="2"/>
      </rPr>
      <t>kv</t>
    </r>
  </si>
  <si>
    <r>
      <t>IV-</t>
    </r>
    <r>
      <rPr>
        <b/>
        <sz val="10"/>
        <rFont val="LitNusx"/>
        <family val="2"/>
      </rPr>
      <t>kv</t>
    </r>
  </si>
  <si>
    <r>
      <rPr>
        <b/>
        <sz val="10"/>
        <rFont val="Arial"/>
        <family val="2"/>
      </rPr>
      <t>I</t>
    </r>
    <r>
      <rPr>
        <b/>
        <sz val="10"/>
        <rFont val="LitNusx"/>
        <family val="2"/>
      </rPr>
      <t>-kv</t>
    </r>
  </si>
  <si>
    <r>
      <rPr>
        <b/>
        <sz val="10"/>
        <rFont val="Arial"/>
        <family val="2"/>
      </rPr>
      <t>II</t>
    </r>
    <r>
      <rPr>
        <b/>
        <sz val="10"/>
        <rFont val="LitNusx"/>
        <family val="2"/>
      </rPr>
      <t>-kv</t>
    </r>
  </si>
  <si>
    <r>
      <rPr>
        <b/>
        <sz val="10"/>
        <rFont val="Arial"/>
        <family val="2"/>
      </rPr>
      <t>III</t>
    </r>
    <r>
      <rPr>
        <b/>
        <sz val="10"/>
        <rFont val="LitNusx"/>
        <family val="2"/>
      </rPr>
      <t>-kv</t>
    </r>
  </si>
  <si>
    <r>
      <rPr>
        <b/>
        <sz val="10"/>
        <rFont val="Arial"/>
        <family val="2"/>
      </rPr>
      <t>IV</t>
    </r>
    <r>
      <rPr>
        <b/>
        <sz val="10"/>
        <rFont val="LitNusx"/>
        <family val="2"/>
      </rPr>
      <t>-kv</t>
    </r>
  </si>
  <si>
    <t>ცენტრალური ხელისუფლების სავალო ვალდებულებები დაფარვის ვადების, ინსტრუმენტებისა და რეზიდენტობის  მიხედვით</t>
  </si>
  <si>
    <r>
      <t>63</t>
    </r>
    <r>
      <rPr>
        <b/>
        <sz val="12"/>
        <rFont val="Arial"/>
        <family val="2"/>
      </rPr>
      <t>A0</t>
    </r>
  </si>
  <si>
    <t xml:space="preserve">     მოკლევადიანი</t>
  </si>
  <si>
    <r>
      <t>63</t>
    </r>
    <r>
      <rPr>
        <sz val="12"/>
        <rFont val="Arial"/>
        <family val="2"/>
      </rPr>
      <t>A01</t>
    </r>
    <r>
      <rPr>
        <sz val="10"/>
        <rFont val="Arial"/>
      </rPr>
      <t/>
    </r>
  </si>
  <si>
    <t xml:space="preserve">     გრძელვადიანი</t>
  </si>
  <si>
    <r>
      <t>63</t>
    </r>
    <r>
      <rPr>
        <sz val="12"/>
        <rFont val="Arial"/>
        <family val="2"/>
      </rPr>
      <t>A02</t>
    </r>
    <r>
      <rPr>
        <sz val="10"/>
        <rFont val="Arial"/>
      </rPr>
      <t/>
    </r>
  </si>
  <si>
    <t xml:space="preserve">  საშინაო</t>
  </si>
  <si>
    <r>
      <t>63</t>
    </r>
    <r>
      <rPr>
        <b/>
        <sz val="12"/>
        <rFont val="Arial"/>
        <family val="2"/>
      </rPr>
      <t>A1</t>
    </r>
  </si>
  <si>
    <r>
      <t>63</t>
    </r>
    <r>
      <rPr>
        <sz val="12"/>
        <rFont val="Arial"/>
        <family val="2"/>
      </rPr>
      <t>A11</t>
    </r>
  </si>
  <si>
    <t xml:space="preserve">      ფასიანი ქაღალდები, გარდა აქციებისა </t>
  </si>
  <si>
    <r>
      <t>63</t>
    </r>
    <r>
      <rPr>
        <sz val="12"/>
        <rFont val="Arial"/>
        <family val="2"/>
      </rPr>
      <t>A113</t>
    </r>
    <r>
      <rPr>
        <sz val="10"/>
        <rFont val="Arial"/>
      </rPr>
      <t/>
    </r>
  </si>
  <si>
    <t xml:space="preserve">    გრძელვადიანი</t>
  </si>
  <si>
    <r>
      <t>63</t>
    </r>
    <r>
      <rPr>
        <sz val="12"/>
        <rFont val="Arial"/>
        <family val="2"/>
      </rPr>
      <t>A12</t>
    </r>
  </si>
  <si>
    <t xml:space="preserve">      ფასიანი ქაღალდები, გარდა აქციებისა</t>
  </si>
  <si>
    <r>
      <t>63</t>
    </r>
    <r>
      <rPr>
        <sz val="12"/>
        <rFont val="Arial"/>
        <family val="2"/>
      </rPr>
      <t>A123</t>
    </r>
    <r>
      <rPr>
        <sz val="10"/>
        <rFont val="Arial"/>
      </rPr>
      <t/>
    </r>
  </si>
  <si>
    <t xml:space="preserve">      სხვა კრედიტორული დავალიანება</t>
  </si>
  <si>
    <r>
      <t>63</t>
    </r>
    <r>
      <rPr>
        <sz val="12"/>
        <rFont val="Arial"/>
        <family val="2"/>
      </rPr>
      <t>A128</t>
    </r>
  </si>
  <si>
    <t xml:space="preserve">  საგარეო</t>
  </si>
  <si>
    <r>
      <t>63</t>
    </r>
    <r>
      <rPr>
        <b/>
        <sz val="12"/>
        <rFont val="Arial"/>
        <family val="2"/>
      </rPr>
      <t>A2</t>
    </r>
  </si>
  <si>
    <r>
      <t>63</t>
    </r>
    <r>
      <rPr>
        <sz val="12"/>
        <rFont val="Arial"/>
        <family val="2"/>
      </rPr>
      <t>A21</t>
    </r>
  </si>
  <si>
    <r>
      <t>63</t>
    </r>
    <r>
      <rPr>
        <sz val="12"/>
        <rFont val="Arial"/>
        <family val="2"/>
      </rPr>
      <t>A22</t>
    </r>
  </si>
  <si>
    <r>
      <t>63</t>
    </r>
    <r>
      <rPr>
        <sz val="12"/>
        <rFont val="Arial"/>
        <family val="2"/>
      </rPr>
      <t>A223</t>
    </r>
    <r>
      <rPr>
        <sz val="10"/>
        <rFont val="Arial"/>
      </rPr>
      <t/>
    </r>
  </si>
  <si>
    <t xml:space="preserve">      სესხები</t>
  </si>
  <si>
    <r>
      <t>63</t>
    </r>
    <r>
      <rPr>
        <sz val="12"/>
        <rFont val="Arial"/>
        <family val="2"/>
      </rPr>
      <t>A224</t>
    </r>
    <r>
      <rPr>
        <sz val="10"/>
        <rFont val="Arial"/>
      </rPr>
      <t/>
    </r>
  </si>
  <si>
    <t>*ვალდებულებების მაჩვენებლები მოცემულია საანგარიშო პერიოდის ბოლოსათვის</t>
  </si>
  <si>
    <t>**ეროვნული ბანკისათვის განკუთვნილი ერთწლიანი ყოველწლიურად განახლებადი სახელმწიფო ობლიგაცია შეტანილია გრძელვადიან საშინაო ვალდებულებებში</t>
  </si>
  <si>
    <t xml:space="preserve">***სახელმწიფო საშინაო ვალის ე.წ. "ისტორიული“ ნაწილი 10 სხვადასხვა კატეგორიას მოიცავს. აღნიშნული ვალის მოცულობა შეფასებულია 672 მლნ ლარის ოდენობით. ეს თანხა განსაზღვრულია საორიენტაციოდ, რადგან ზოგიერთი კატეგორიის გაანგარიშების მექანიზმი არ არსებობს.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</si>
</sst>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>
    <font>
      <sz val="10"/>
      <name val="Arial"/>
    </font>
    <font>
      <b/>
      <sz val="11"/>
      <color theme="0"/>
      <name val="Calibri"/>
      <family val="2"/>
      <scheme val="minor"/>
    </font>
    <font>
      <sz val="10"/>
      <name val="Arial"/>
    </font>
    <font>
      <sz val="10"/>
      <name val="LitNusx"/>
      <family val="2"/>
    </font>
    <font>
      <b/>
      <sz val="10"/>
      <name val="LitNusx"/>
      <family val="2"/>
    </font>
    <font>
      <b/>
      <sz val="10"/>
      <name val="Arial"/>
      <family val="2"/>
    </font>
    <font>
      <b/>
      <sz val="12"/>
      <name val="LitNusx"/>
      <family val="2"/>
    </font>
    <font>
      <b/>
      <sz val="12"/>
      <name val="Sylfaen"/>
      <family val="1"/>
    </font>
    <font>
      <sz val="10"/>
      <name val="Sylfaen"/>
      <family val="1"/>
    </font>
    <font>
      <b/>
      <sz val="12"/>
      <name val="Arial"/>
      <family val="2"/>
    </font>
    <font>
      <b/>
      <sz val="11"/>
      <name val="Sylfaen"/>
      <family val="1"/>
    </font>
    <font>
      <sz val="12"/>
      <name val="Sylfaen"/>
      <family val="1"/>
    </font>
    <font>
      <sz val="12"/>
      <name val="LitNusx"/>
      <family val="2"/>
    </font>
    <font>
      <sz val="12"/>
      <name val="Arial"/>
      <family val="2"/>
    </font>
    <font>
      <sz val="11"/>
      <name val="Sylfaen"/>
      <family val="1"/>
    </font>
    <font>
      <sz val="10"/>
      <name val="Arial"/>
      <family val="2"/>
    </font>
    <font>
      <b/>
      <sz val="10"/>
      <name val="Sylfaen"/>
      <family val="1"/>
    </font>
    <font>
      <sz val="11"/>
      <name val="LitNusx"/>
      <family val="2"/>
    </font>
    <font>
      <sz val="8"/>
      <name val="Arial"/>
      <family val="2"/>
    </font>
    <font>
      <sz val="12"/>
      <name val="Silfaen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3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/>
    <xf numFmtId="0" fontId="8" fillId="0" borderId="0" xfId="0" applyFont="1" applyBorder="1"/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164" fontId="7" fillId="0" borderId="0" xfId="0" applyNumberFormat="1" applyFont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164" fontId="7" fillId="0" borderId="3" xfId="0" applyNumberFormat="1" applyFont="1" applyBorder="1" applyAlignment="1">
      <alignment horizontal="center" wrapText="1"/>
    </xf>
    <xf numFmtId="164" fontId="10" fillId="0" borderId="0" xfId="0" applyNumberFormat="1" applyFont="1" applyBorder="1" applyAlignment="1">
      <alignment wrapText="1"/>
    </xf>
    <xf numFmtId="164" fontId="10" fillId="0" borderId="2" xfId="0" applyNumberFormat="1" applyFont="1" applyBorder="1" applyAlignment="1">
      <alignment horizontal="center" wrapText="1"/>
    </xf>
    <xf numFmtId="164" fontId="10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164" fontId="7" fillId="0" borderId="0" xfId="0" applyNumberFormat="1" applyFont="1"/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64" fontId="11" fillId="0" borderId="3" xfId="0" applyNumberFormat="1" applyFont="1" applyBorder="1" applyAlignment="1">
      <alignment horizontal="center" wrapText="1"/>
    </xf>
    <xf numFmtId="164" fontId="11" fillId="0" borderId="2" xfId="0" applyNumberFormat="1" applyFont="1" applyBorder="1" applyAlignment="1">
      <alignment horizontal="center" wrapText="1"/>
    </xf>
    <xf numFmtId="164" fontId="11" fillId="0" borderId="0" xfId="0" applyNumberFormat="1" applyFont="1" applyBorder="1" applyAlignment="1">
      <alignment horizontal="center" wrapText="1"/>
    </xf>
    <xf numFmtId="164" fontId="14" fillId="0" borderId="0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0" borderId="2" xfId="0" applyNumberFormat="1" applyFont="1" applyBorder="1"/>
    <xf numFmtId="0" fontId="11" fillId="0" borderId="0" xfId="0" applyFont="1"/>
    <xf numFmtId="0" fontId="15" fillId="0" borderId="0" xfId="0" applyFont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164" fontId="7" fillId="0" borderId="0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7" fillId="0" borderId="0" xfId="0" applyFont="1"/>
    <xf numFmtId="164" fontId="16" fillId="0" borderId="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164" fontId="11" fillId="0" borderId="0" xfId="0" applyNumberFormat="1" applyFont="1" applyBorder="1" applyAlignment="1">
      <alignment horizontal="center" vertical="center"/>
    </xf>
    <xf numFmtId="0" fontId="12" fillId="0" borderId="0" xfId="0" applyFont="1" applyBorder="1"/>
    <xf numFmtId="0" fontId="11" fillId="0" borderId="0" xfId="0" applyFont="1" applyBorder="1" applyAlignment="1">
      <alignment horizontal="center" wrapText="1"/>
    </xf>
    <xf numFmtId="164" fontId="12" fillId="0" borderId="0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11" fillId="0" borderId="0" xfId="0" applyNumberFormat="1" applyFont="1" applyBorder="1" applyAlignment="1"/>
    <xf numFmtId="164" fontId="11" fillId="0" borderId="0" xfId="0" applyNumberFormat="1" applyFont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14" fillId="0" borderId="0" xfId="0" applyNumberFormat="1" applyFont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14" fillId="0" borderId="0" xfId="0" applyFont="1"/>
    <xf numFmtId="0" fontId="12" fillId="0" borderId="2" xfId="0" applyFont="1" applyBorder="1"/>
    <xf numFmtId="0" fontId="12" fillId="0" borderId="3" xfId="0" applyFont="1" applyBorder="1"/>
    <xf numFmtId="0" fontId="3" fillId="0" borderId="3" xfId="0" applyFont="1" applyBorder="1"/>
    <xf numFmtId="0" fontId="3" fillId="0" borderId="2" xfId="0" applyFont="1" applyBorder="1"/>
    <xf numFmtId="0" fontId="11" fillId="0" borderId="0" xfId="0" applyFont="1" applyAlignment="1">
      <alignment vertical="center" wrapText="1"/>
    </xf>
    <xf numFmtId="164" fontId="18" fillId="0" borderId="0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0" xfId="1" applyBorder="1"/>
    <xf numFmtId="0" fontId="19" fillId="0" borderId="0" xfId="0" applyFont="1" applyBorder="1" applyAlignment="1">
      <alignment wrapText="1"/>
    </xf>
    <xf numFmtId="1" fontId="18" fillId="0" borderId="0" xfId="0" applyNumberFormat="1" applyFont="1" applyFill="1" applyBorder="1" applyAlignment="1">
      <alignment horizontal="center"/>
    </xf>
    <xf numFmtId="164" fontId="20" fillId="0" borderId="0" xfId="0" applyNumberFormat="1" applyFont="1" applyFill="1" applyBorder="1" applyAlignment="1">
      <alignment horizontal="center"/>
    </xf>
    <xf numFmtId="0" fontId="12" fillId="0" borderId="0" xfId="0" applyFont="1"/>
    <xf numFmtId="0" fontId="3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5"/>
  <sheetViews>
    <sheetView tabSelected="1" view="pageBreakPreview" topLeftCell="A4" zoomScaleNormal="100" zoomScaleSheetLayoutView="100" workbookViewId="0">
      <pane xSplit="2" ySplit="2" topLeftCell="Q6" activePane="bottomRight" state="frozen"/>
      <selection activeCell="A4" sqref="A4"/>
      <selection pane="topRight" activeCell="C4" sqref="C4"/>
      <selection pane="bottomLeft" activeCell="A6" sqref="A6"/>
      <selection pane="bottomRight" activeCell="Z25" sqref="Z25"/>
    </sheetView>
  </sheetViews>
  <sheetFormatPr defaultRowHeight="13.5"/>
  <cols>
    <col min="1" max="1" width="59.85546875" style="86" customWidth="1"/>
    <col min="2" max="2" width="11.5703125" style="86" hidden="1" customWidth="1"/>
    <col min="3" max="6" width="11.5703125" style="86" customWidth="1"/>
    <col min="7" max="9" width="9.85546875" style="86" bestFit="1" customWidth="1"/>
    <col min="10" max="10" width="9.28515625" style="86" bestFit="1" customWidth="1"/>
    <col min="11" max="18" width="9.140625" style="86"/>
    <col min="19" max="19" width="9.7109375" style="86" bestFit="1" customWidth="1"/>
    <col min="20" max="22" width="9.140625" style="86"/>
    <col min="23" max="29" width="9.28515625" style="86" bestFit="1" customWidth="1"/>
    <col min="30" max="30" width="11" style="86" customWidth="1"/>
    <col min="31" max="31" width="9.7109375" style="86" bestFit="1" customWidth="1"/>
    <col min="32" max="32" width="10.7109375" style="86" customWidth="1"/>
    <col min="33" max="33" width="12.140625" style="86" customWidth="1"/>
    <col min="34" max="34" width="11.140625" style="86" customWidth="1"/>
    <col min="35" max="35" width="9.7109375" style="86" bestFit="1" customWidth="1"/>
    <col min="36" max="36" width="10.85546875" style="86" customWidth="1"/>
    <col min="37" max="16384" width="9.140625" style="86"/>
  </cols>
  <sheetData>
    <row r="1" spans="1:38" s="1" customFormat="1"/>
    <row r="2" spans="1:38" s="1" customFormat="1">
      <c r="A2" s="2" t="s">
        <v>0</v>
      </c>
    </row>
    <row r="3" spans="1:38" s="1" customFormat="1" ht="50.25" customHeight="1">
      <c r="A3" s="90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3"/>
    </row>
    <row r="4" spans="1:38" s="5" customFormat="1" ht="18" customHeight="1">
      <c r="A4" s="91" t="s">
        <v>2</v>
      </c>
      <c r="B4" s="91"/>
      <c r="C4" s="91"/>
      <c r="D4" s="91"/>
      <c r="E4" s="91"/>
      <c r="F4" s="91"/>
      <c r="G4" s="91"/>
      <c r="H4" s="91"/>
      <c r="I4" s="91"/>
      <c r="J4" s="91"/>
      <c r="K4" s="4"/>
    </row>
    <row r="5" spans="1:38" s="1" customFormat="1" ht="21.75" customHeight="1">
      <c r="B5" s="2"/>
      <c r="C5" s="88">
        <v>2008</v>
      </c>
      <c r="D5" s="88"/>
      <c r="E5" s="88"/>
      <c r="F5" s="88"/>
      <c r="G5" s="89">
        <v>2009</v>
      </c>
      <c r="H5" s="88"/>
      <c r="I5" s="88"/>
      <c r="J5" s="92"/>
      <c r="K5" s="89">
        <v>2010</v>
      </c>
      <c r="L5" s="88"/>
      <c r="M5" s="88"/>
      <c r="N5" s="92"/>
      <c r="O5" s="89">
        <v>2011</v>
      </c>
      <c r="P5" s="88"/>
      <c r="Q5" s="88"/>
      <c r="R5" s="88"/>
      <c r="S5" s="88">
        <v>2012</v>
      </c>
      <c r="T5" s="88"/>
      <c r="U5" s="88"/>
      <c r="V5" s="88"/>
      <c r="W5" s="89">
        <v>2013</v>
      </c>
      <c r="X5" s="88"/>
      <c r="Y5" s="88"/>
      <c r="Z5" s="88"/>
      <c r="AA5" s="89">
        <v>2014</v>
      </c>
      <c r="AB5" s="88"/>
      <c r="AC5" s="88"/>
      <c r="AD5" s="88"/>
      <c r="AE5" s="89">
        <v>2015</v>
      </c>
      <c r="AF5" s="88"/>
      <c r="AG5" s="88"/>
      <c r="AH5" s="88"/>
      <c r="AI5" s="88">
        <v>2016</v>
      </c>
      <c r="AJ5" s="88"/>
      <c r="AK5" s="88"/>
      <c r="AL5" s="88"/>
    </row>
    <row r="6" spans="1:38" s="1" customFormat="1" ht="22.5" customHeight="1">
      <c r="A6" s="6" t="s">
        <v>3</v>
      </c>
      <c r="B6" s="7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9" t="s">
        <v>5</v>
      </c>
      <c r="H6" s="8" t="s">
        <v>6</v>
      </c>
      <c r="I6" s="8" t="s">
        <v>7</v>
      </c>
      <c r="J6" s="10" t="s">
        <v>8</v>
      </c>
      <c r="K6" s="9" t="s">
        <v>5</v>
      </c>
      <c r="L6" s="8" t="s">
        <v>6</v>
      </c>
      <c r="M6" s="8" t="s">
        <v>7</v>
      </c>
      <c r="N6" s="10" t="s">
        <v>8</v>
      </c>
      <c r="O6" s="11" t="s">
        <v>9</v>
      </c>
      <c r="P6" s="12" t="s">
        <v>10</v>
      </c>
      <c r="Q6" s="12" t="s">
        <v>11</v>
      </c>
      <c r="R6" s="12" t="s">
        <v>12</v>
      </c>
      <c r="S6" s="11" t="s">
        <v>9</v>
      </c>
      <c r="T6" s="12" t="s">
        <v>10</v>
      </c>
      <c r="U6" s="12" t="s">
        <v>11</v>
      </c>
      <c r="V6" s="12" t="s">
        <v>12</v>
      </c>
      <c r="W6" s="11" t="s">
        <v>9</v>
      </c>
      <c r="X6" s="12" t="s">
        <v>10</v>
      </c>
      <c r="Y6" s="12" t="s">
        <v>11</v>
      </c>
      <c r="Z6" s="12" t="s">
        <v>12</v>
      </c>
      <c r="AA6" s="11" t="s">
        <v>9</v>
      </c>
      <c r="AB6" s="12" t="s">
        <v>10</v>
      </c>
      <c r="AC6" s="12" t="s">
        <v>11</v>
      </c>
      <c r="AD6" s="12" t="s">
        <v>12</v>
      </c>
      <c r="AE6" s="11" t="s">
        <v>9</v>
      </c>
      <c r="AF6" s="12" t="s">
        <v>10</v>
      </c>
      <c r="AG6" s="12" t="s">
        <v>11</v>
      </c>
      <c r="AH6" s="12" t="s">
        <v>12</v>
      </c>
      <c r="AI6" s="11" t="s">
        <v>9</v>
      </c>
      <c r="AJ6" s="12" t="s">
        <v>10</v>
      </c>
      <c r="AK6" s="12" t="s">
        <v>11</v>
      </c>
      <c r="AL6" s="12" t="s">
        <v>12</v>
      </c>
    </row>
    <row r="7" spans="1:38" s="1" customFormat="1" ht="72">
      <c r="A7" s="13" t="s">
        <v>13</v>
      </c>
      <c r="B7" s="14" t="s">
        <v>14</v>
      </c>
      <c r="C7" s="15">
        <f t="shared" ref="C7:I7" si="0">SUM(C8:C9)</f>
        <v>3858.1</v>
      </c>
      <c r="D7" s="15">
        <f t="shared" si="0"/>
        <v>4480.6000000000004</v>
      </c>
      <c r="E7" s="15">
        <f t="shared" si="0"/>
        <v>4415.8999999999996</v>
      </c>
      <c r="F7" s="15">
        <f t="shared" si="0"/>
        <v>5153.6000000000004</v>
      </c>
      <c r="G7" s="16">
        <f t="shared" si="0"/>
        <v>5090.5</v>
      </c>
      <c r="H7" s="15">
        <f t="shared" si="0"/>
        <v>5204.3</v>
      </c>
      <c r="I7" s="15">
        <f t="shared" si="0"/>
        <v>5782.8000000000011</v>
      </c>
      <c r="J7" s="17">
        <f t="shared" ref="J7:U7" si="1">SUM(J8:J9)</f>
        <v>6225.2</v>
      </c>
      <c r="K7" s="16">
        <f t="shared" si="1"/>
        <v>6736.5</v>
      </c>
      <c r="L7" s="15">
        <f t="shared" si="1"/>
        <v>6972.1</v>
      </c>
      <c r="M7" s="15">
        <f t="shared" si="1"/>
        <v>7400.8</v>
      </c>
      <c r="N7" s="17">
        <f t="shared" si="1"/>
        <v>7633.5</v>
      </c>
      <c r="O7" s="16">
        <f t="shared" si="1"/>
        <v>7625.7</v>
      </c>
      <c r="P7" s="15">
        <f t="shared" si="1"/>
        <v>7722.9000000000005</v>
      </c>
      <c r="Q7" s="15">
        <f t="shared" si="1"/>
        <v>7707.1</v>
      </c>
      <c r="R7" s="18">
        <f t="shared" si="1"/>
        <v>7901.9000000000015</v>
      </c>
      <c r="S7" s="19">
        <f t="shared" si="1"/>
        <v>7957.6999999999989</v>
      </c>
      <c r="T7" s="20">
        <f t="shared" si="1"/>
        <v>7948.5999999999995</v>
      </c>
      <c r="U7" s="20">
        <f t="shared" si="1"/>
        <v>8388.1</v>
      </c>
      <c r="V7" s="21">
        <f t="shared" ref="V7:AI7" si="2">SUM(V8:V9)</f>
        <v>8512.4000000000015</v>
      </c>
      <c r="W7" s="16">
        <f t="shared" si="2"/>
        <v>8497.1</v>
      </c>
      <c r="X7" s="15">
        <f t="shared" si="2"/>
        <v>8376</v>
      </c>
      <c r="Y7" s="15">
        <f t="shared" si="2"/>
        <v>8574.7000000000007</v>
      </c>
      <c r="Z7" s="15">
        <f t="shared" si="2"/>
        <v>9106.7999999999993</v>
      </c>
      <c r="AA7" s="16">
        <f t="shared" si="2"/>
        <v>9339.1999999999989</v>
      </c>
      <c r="AB7" s="15">
        <f t="shared" si="2"/>
        <v>9461</v>
      </c>
      <c r="AC7" s="15">
        <f t="shared" si="2"/>
        <v>9560.5</v>
      </c>
      <c r="AD7" s="15">
        <f t="shared" si="2"/>
        <v>10313</v>
      </c>
      <c r="AE7" s="16">
        <f t="shared" si="2"/>
        <v>11547.399999999998</v>
      </c>
      <c r="AF7" s="15">
        <f t="shared" si="2"/>
        <v>12155.3</v>
      </c>
      <c r="AG7" s="15">
        <f t="shared" si="2"/>
        <v>12781.1</v>
      </c>
      <c r="AH7" s="15">
        <f t="shared" si="2"/>
        <v>13109.4</v>
      </c>
      <c r="AI7" s="16">
        <f t="shared" si="2"/>
        <v>13162.000000000002</v>
      </c>
      <c r="AJ7" s="22">
        <f>SUM(AJ8:AJ9)</f>
        <v>13155.699999999999</v>
      </c>
      <c r="AK7" s="8"/>
    </row>
    <row r="8" spans="1:38" s="1" customFormat="1" ht="18" customHeight="1">
      <c r="A8" s="23" t="s">
        <v>15</v>
      </c>
      <c r="B8" s="24" t="s">
        <v>16</v>
      </c>
      <c r="C8" s="25">
        <f t="shared" ref="C8:AH8" si="3">SUM(C11,C17)</f>
        <v>114</v>
      </c>
      <c r="D8" s="25">
        <f t="shared" si="3"/>
        <v>104</v>
      </c>
      <c r="E8" s="25">
        <f t="shared" si="3"/>
        <v>104</v>
      </c>
      <c r="F8" s="25">
        <f t="shared" si="3"/>
        <v>94</v>
      </c>
      <c r="G8" s="26">
        <f t="shared" si="3"/>
        <v>134</v>
      </c>
      <c r="H8" s="25">
        <f t="shared" si="3"/>
        <v>124</v>
      </c>
      <c r="I8" s="25">
        <f t="shared" si="3"/>
        <v>112</v>
      </c>
      <c r="J8" s="27">
        <f t="shared" si="3"/>
        <v>377</v>
      </c>
      <c r="K8" s="28">
        <f t="shared" si="3"/>
        <v>461.5</v>
      </c>
      <c r="L8" s="29">
        <f t="shared" si="3"/>
        <v>492.9</v>
      </c>
      <c r="M8" s="29">
        <f t="shared" si="3"/>
        <v>549.70000000000005</v>
      </c>
      <c r="N8" s="27">
        <f t="shared" si="3"/>
        <v>543.4</v>
      </c>
      <c r="O8" s="28">
        <f t="shared" si="3"/>
        <v>590.20000000000005</v>
      </c>
      <c r="P8" s="29">
        <f t="shared" si="3"/>
        <v>631.70000000000005</v>
      </c>
      <c r="Q8" s="29">
        <f t="shared" si="3"/>
        <v>628.5</v>
      </c>
      <c r="R8" s="30">
        <f t="shared" si="3"/>
        <v>647.1</v>
      </c>
      <c r="S8" s="31">
        <f t="shared" si="3"/>
        <v>694.4</v>
      </c>
      <c r="T8" s="32">
        <f t="shared" si="3"/>
        <v>710.9</v>
      </c>
      <c r="U8" s="32">
        <f t="shared" si="3"/>
        <v>706.2</v>
      </c>
      <c r="V8" s="33">
        <f t="shared" si="3"/>
        <v>702.4</v>
      </c>
      <c r="W8" s="34">
        <f t="shared" si="3"/>
        <v>765.1</v>
      </c>
      <c r="X8" s="35">
        <f t="shared" si="3"/>
        <v>771.6</v>
      </c>
      <c r="Y8" s="35">
        <f t="shared" si="3"/>
        <v>801</v>
      </c>
      <c r="Z8" s="35">
        <f t="shared" si="3"/>
        <v>864</v>
      </c>
      <c r="AA8" s="34">
        <f t="shared" si="3"/>
        <v>1132.5</v>
      </c>
      <c r="AB8" s="35">
        <f t="shared" si="3"/>
        <v>1246.5</v>
      </c>
      <c r="AC8" s="36">
        <f t="shared" si="3"/>
        <v>1396.5</v>
      </c>
      <c r="AD8" s="36">
        <f t="shared" si="3"/>
        <v>1457.5</v>
      </c>
      <c r="AE8" s="37">
        <f t="shared" si="3"/>
        <v>1668.4</v>
      </c>
      <c r="AF8" s="36">
        <f t="shared" si="3"/>
        <v>1754.8</v>
      </c>
      <c r="AG8" s="36">
        <f t="shared" si="3"/>
        <v>1778.2</v>
      </c>
      <c r="AH8" s="36">
        <f t="shared" si="3"/>
        <v>1754.4</v>
      </c>
      <c r="AI8" s="38">
        <v>1770.7</v>
      </c>
      <c r="AJ8" s="39">
        <f>SUM(AJ11,AJ17)</f>
        <v>1838.5</v>
      </c>
      <c r="AK8" s="40"/>
    </row>
    <row r="9" spans="1:38" s="1" customFormat="1" ht="18" customHeight="1">
      <c r="A9" s="23" t="s">
        <v>17</v>
      </c>
      <c r="B9" s="24" t="s">
        <v>18</v>
      </c>
      <c r="C9" s="36">
        <f t="shared" ref="C9:AH9" si="4">SUM(C13,C18)</f>
        <v>3744.1</v>
      </c>
      <c r="D9" s="36">
        <f t="shared" si="4"/>
        <v>4376.6000000000004</v>
      </c>
      <c r="E9" s="36">
        <f t="shared" si="4"/>
        <v>4311.8999999999996</v>
      </c>
      <c r="F9" s="36">
        <f t="shared" si="4"/>
        <v>5059.6000000000004</v>
      </c>
      <c r="G9" s="37">
        <f t="shared" si="4"/>
        <v>4956.5</v>
      </c>
      <c r="H9" s="36">
        <f t="shared" si="4"/>
        <v>5080.3</v>
      </c>
      <c r="I9" s="36">
        <f t="shared" si="4"/>
        <v>5670.8000000000011</v>
      </c>
      <c r="J9" s="27">
        <f t="shared" si="4"/>
        <v>5848.2</v>
      </c>
      <c r="K9" s="28">
        <f t="shared" si="4"/>
        <v>6275</v>
      </c>
      <c r="L9" s="29">
        <f t="shared" si="4"/>
        <v>6479.2000000000007</v>
      </c>
      <c r="M9" s="29">
        <f t="shared" si="4"/>
        <v>6851.1</v>
      </c>
      <c r="N9" s="27">
        <f t="shared" si="4"/>
        <v>7090.1</v>
      </c>
      <c r="O9" s="28">
        <f t="shared" si="4"/>
        <v>7035.5</v>
      </c>
      <c r="P9" s="29">
        <f t="shared" si="4"/>
        <v>7091.2000000000007</v>
      </c>
      <c r="Q9" s="29">
        <f t="shared" si="4"/>
        <v>7078.6</v>
      </c>
      <c r="R9" s="30">
        <f t="shared" si="4"/>
        <v>7254.8000000000011</v>
      </c>
      <c r="S9" s="31">
        <f t="shared" si="4"/>
        <v>7263.2999999999993</v>
      </c>
      <c r="T9" s="32">
        <f t="shared" si="4"/>
        <v>7237.7</v>
      </c>
      <c r="U9" s="32">
        <f t="shared" si="4"/>
        <v>7681.9000000000005</v>
      </c>
      <c r="V9" s="33">
        <f t="shared" si="4"/>
        <v>7810.0000000000009</v>
      </c>
      <c r="W9" s="34">
        <f t="shared" si="4"/>
        <v>7732</v>
      </c>
      <c r="X9" s="35">
        <f t="shared" si="4"/>
        <v>7604.4</v>
      </c>
      <c r="Y9" s="35">
        <f t="shared" si="4"/>
        <v>7773.7000000000007</v>
      </c>
      <c r="Z9" s="35">
        <f t="shared" si="4"/>
        <v>8242.7999999999993</v>
      </c>
      <c r="AA9" s="34">
        <f t="shared" si="4"/>
        <v>8206.6999999999989</v>
      </c>
      <c r="AB9" s="35">
        <f t="shared" si="4"/>
        <v>8214.5</v>
      </c>
      <c r="AC9" s="36">
        <f t="shared" si="4"/>
        <v>8164</v>
      </c>
      <c r="AD9" s="36">
        <f t="shared" si="4"/>
        <v>8855.5</v>
      </c>
      <c r="AE9" s="37">
        <f t="shared" si="4"/>
        <v>9878.9999999999982</v>
      </c>
      <c r="AF9" s="36">
        <f t="shared" si="4"/>
        <v>10400.5</v>
      </c>
      <c r="AG9" s="36">
        <f t="shared" si="4"/>
        <v>11002.9</v>
      </c>
      <c r="AH9" s="36">
        <f t="shared" si="4"/>
        <v>11355</v>
      </c>
      <c r="AI9" s="38">
        <v>11391.300000000001</v>
      </c>
      <c r="AJ9" s="39">
        <f>SUM(AJ13,AJ18)</f>
        <v>11317.199999999999</v>
      </c>
      <c r="AK9" s="41"/>
    </row>
    <row r="10" spans="1:38" s="1" customFormat="1" ht="18" customHeight="1">
      <c r="A10" s="42" t="s">
        <v>19</v>
      </c>
      <c r="B10" s="14" t="s">
        <v>20</v>
      </c>
      <c r="C10" s="43">
        <f t="shared" ref="C10:AJ10" si="5">SUM(C11,C13)</f>
        <v>1479.6999999999998</v>
      </c>
      <c r="D10" s="43">
        <f t="shared" si="5"/>
        <v>1469.4</v>
      </c>
      <c r="E10" s="43">
        <f t="shared" si="5"/>
        <v>1469.1999999999998</v>
      </c>
      <c r="F10" s="43">
        <f t="shared" si="5"/>
        <v>1458.9</v>
      </c>
      <c r="G10" s="44">
        <f t="shared" si="5"/>
        <v>1450.6</v>
      </c>
      <c r="H10" s="43">
        <f t="shared" si="5"/>
        <v>1440.6</v>
      </c>
      <c r="I10" s="43">
        <f t="shared" si="5"/>
        <v>1428.4</v>
      </c>
      <c r="J10" s="45">
        <f t="shared" si="5"/>
        <v>1693.1999999999998</v>
      </c>
      <c r="K10" s="44">
        <f t="shared" si="5"/>
        <v>1737.1</v>
      </c>
      <c r="L10" s="43">
        <f t="shared" si="5"/>
        <v>1768.3000000000002</v>
      </c>
      <c r="M10" s="43">
        <f t="shared" si="5"/>
        <v>1825.1000000000001</v>
      </c>
      <c r="N10" s="45">
        <f t="shared" si="5"/>
        <v>1818.3000000000002</v>
      </c>
      <c r="O10" s="44">
        <f t="shared" si="5"/>
        <v>1825.1000000000001</v>
      </c>
      <c r="P10" s="43">
        <f t="shared" si="5"/>
        <v>1866.1000000000001</v>
      </c>
      <c r="Q10" s="43">
        <f t="shared" si="5"/>
        <v>1862.6</v>
      </c>
      <c r="R10" s="46">
        <f t="shared" si="5"/>
        <v>1881</v>
      </c>
      <c r="S10" s="47">
        <f t="shared" si="5"/>
        <v>1887.5</v>
      </c>
      <c r="T10" s="46">
        <f t="shared" si="5"/>
        <v>1904.1</v>
      </c>
      <c r="U10" s="46">
        <f t="shared" si="5"/>
        <v>1898.2</v>
      </c>
      <c r="V10" s="48">
        <f t="shared" si="5"/>
        <v>1895.1999999999998</v>
      </c>
      <c r="W10" s="49">
        <f t="shared" si="5"/>
        <v>1918</v>
      </c>
      <c r="X10" s="48">
        <f t="shared" si="5"/>
        <v>1924.4</v>
      </c>
      <c r="Y10" s="48">
        <f t="shared" si="5"/>
        <v>1953.9</v>
      </c>
      <c r="Z10" s="48">
        <f t="shared" si="5"/>
        <v>2016.9</v>
      </c>
      <c r="AA10" s="49">
        <f t="shared" si="5"/>
        <v>2245.3000000000002</v>
      </c>
      <c r="AB10" s="48">
        <f t="shared" si="5"/>
        <v>2359.4</v>
      </c>
      <c r="AC10" s="43">
        <f t="shared" si="5"/>
        <v>2509.4</v>
      </c>
      <c r="AD10" s="43">
        <f t="shared" si="5"/>
        <v>2570.4</v>
      </c>
      <c r="AE10" s="44">
        <f t="shared" si="5"/>
        <v>2741.2</v>
      </c>
      <c r="AF10" s="43">
        <f t="shared" si="5"/>
        <v>2827.7</v>
      </c>
      <c r="AG10" s="43">
        <f t="shared" si="5"/>
        <v>2851.1000000000004</v>
      </c>
      <c r="AH10" s="43">
        <f t="shared" si="5"/>
        <v>2827.3</v>
      </c>
      <c r="AI10" s="44">
        <f t="shared" si="5"/>
        <v>2791.4</v>
      </c>
      <c r="AJ10" s="50">
        <f t="shared" si="5"/>
        <v>2871.3</v>
      </c>
      <c r="AK10" s="51"/>
    </row>
    <row r="11" spans="1:38" s="1" customFormat="1" ht="18" customHeight="1">
      <c r="A11" s="23" t="s">
        <v>15</v>
      </c>
      <c r="B11" s="24" t="s">
        <v>21</v>
      </c>
      <c r="C11" s="29">
        <f t="shared" ref="C11:I11" si="6">SUM(C12:C12)</f>
        <v>114</v>
      </c>
      <c r="D11" s="29">
        <f t="shared" si="6"/>
        <v>104</v>
      </c>
      <c r="E11" s="29">
        <f t="shared" si="6"/>
        <v>104</v>
      </c>
      <c r="F11" s="29">
        <f t="shared" si="6"/>
        <v>94</v>
      </c>
      <c r="G11" s="37">
        <f t="shared" si="6"/>
        <v>134</v>
      </c>
      <c r="H11" s="36">
        <f t="shared" si="6"/>
        <v>124</v>
      </c>
      <c r="I11" s="36">
        <f t="shared" si="6"/>
        <v>112</v>
      </c>
      <c r="J11" s="52">
        <f t="shared" ref="J11:AH11" si="7">SUM(J12)</f>
        <v>377</v>
      </c>
      <c r="K11" s="37">
        <f t="shared" si="7"/>
        <v>461.5</v>
      </c>
      <c r="L11" s="36">
        <f t="shared" si="7"/>
        <v>492.9</v>
      </c>
      <c r="M11" s="36">
        <f t="shared" si="7"/>
        <v>549.70000000000005</v>
      </c>
      <c r="N11" s="52">
        <f t="shared" si="7"/>
        <v>543.4</v>
      </c>
      <c r="O11" s="37">
        <f t="shared" si="7"/>
        <v>590.20000000000005</v>
      </c>
      <c r="P11" s="36">
        <f t="shared" si="7"/>
        <v>631.70000000000005</v>
      </c>
      <c r="Q11" s="36">
        <f t="shared" si="7"/>
        <v>628.5</v>
      </c>
      <c r="R11" s="53">
        <f>SUM(R12)</f>
        <v>647.1</v>
      </c>
      <c r="S11" s="54">
        <f t="shared" si="7"/>
        <v>694.4</v>
      </c>
      <c r="T11" s="55">
        <f t="shared" si="7"/>
        <v>710.9</v>
      </c>
      <c r="U11" s="55">
        <f t="shared" si="7"/>
        <v>706.2</v>
      </c>
      <c r="V11" s="55">
        <f t="shared" si="7"/>
        <v>702.4</v>
      </c>
      <c r="W11" s="37">
        <f t="shared" si="7"/>
        <v>765.1</v>
      </c>
      <c r="X11" s="36">
        <f t="shared" si="7"/>
        <v>771.6</v>
      </c>
      <c r="Y11" s="36">
        <f t="shared" si="7"/>
        <v>801</v>
      </c>
      <c r="Z11" s="36">
        <f t="shared" si="7"/>
        <v>864</v>
      </c>
      <c r="AA11" s="37">
        <f t="shared" si="7"/>
        <v>1132.5</v>
      </c>
      <c r="AB11" s="36">
        <f t="shared" si="7"/>
        <v>1246.5</v>
      </c>
      <c r="AC11" s="36">
        <f t="shared" si="7"/>
        <v>1396.5</v>
      </c>
      <c r="AD11" s="36">
        <f t="shared" si="7"/>
        <v>1457.5</v>
      </c>
      <c r="AE11" s="37">
        <f t="shared" si="7"/>
        <v>1668.4</v>
      </c>
      <c r="AF11" s="36">
        <f t="shared" si="7"/>
        <v>1754.8</v>
      </c>
      <c r="AG11" s="36">
        <f t="shared" si="7"/>
        <v>1778.2</v>
      </c>
      <c r="AH11" s="36">
        <f t="shared" si="7"/>
        <v>1754.4</v>
      </c>
      <c r="AI11" s="38">
        <v>1770.7</v>
      </c>
      <c r="AJ11" s="39">
        <f>SUM(AJ12)</f>
        <v>1838.5</v>
      </c>
      <c r="AK11" s="40"/>
    </row>
    <row r="12" spans="1:38" s="1" customFormat="1" ht="18" customHeight="1">
      <c r="A12" s="23" t="s">
        <v>22</v>
      </c>
      <c r="B12" s="24" t="s">
        <v>23</v>
      </c>
      <c r="C12" s="29">
        <v>114</v>
      </c>
      <c r="D12" s="29">
        <v>104</v>
      </c>
      <c r="E12" s="29">
        <v>104</v>
      </c>
      <c r="F12" s="29">
        <v>94</v>
      </c>
      <c r="G12" s="37">
        <v>134</v>
      </c>
      <c r="H12" s="36">
        <v>124</v>
      </c>
      <c r="I12" s="36">
        <v>112</v>
      </c>
      <c r="J12" s="52">
        <v>377</v>
      </c>
      <c r="K12" s="26">
        <v>461.5</v>
      </c>
      <c r="L12" s="25">
        <v>492.9</v>
      </c>
      <c r="M12" s="25">
        <v>549.70000000000005</v>
      </c>
      <c r="N12" s="56">
        <v>543.4</v>
      </c>
      <c r="O12" s="57">
        <v>590.20000000000005</v>
      </c>
      <c r="P12" s="36">
        <f>496.7+135</f>
        <v>631.70000000000005</v>
      </c>
      <c r="Q12" s="25">
        <v>628.5</v>
      </c>
      <c r="R12" s="58">
        <v>647.1</v>
      </c>
      <c r="S12" s="59">
        <v>694.4</v>
      </c>
      <c r="T12" s="55">
        <v>710.9</v>
      </c>
      <c r="U12" s="55">
        <v>706.2</v>
      </c>
      <c r="V12" s="55">
        <v>702.4</v>
      </c>
      <c r="W12" s="26">
        <v>765.1</v>
      </c>
      <c r="X12" s="25">
        <v>771.6</v>
      </c>
      <c r="Y12" s="36">
        <v>801</v>
      </c>
      <c r="Z12" s="36">
        <v>864</v>
      </c>
      <c r="AA12" s="37">
        <v>1132.5</v>
      </c>
      <c r="AB12" s="36">
        <v>1246.5</v>
      </c>
      <c r="AC12" s="36">
        <v>1396.5</v>
      </c>
      <c r="AD12" s="36">
        <v>1457.5</v>
      </c>
      <c r="AE12" s="37">
        <v>1668.4</v>
      </c>
      <c r="AF12" s="36">
        <v>1754.8</v>
      </c>
      <c r="AG12" s="25">
        <v>1778.2</v>
      </c>
      <c r="AH12" s="36">
        <v>1754.4</v>
      </c>
      <c r="AI12" s="38">
        <v>1770.7</v>
      </c>
      <c r="AJ12" s="39">
        <v>1838.5</v>
      </c>
      <c r="AK12" s="40"/>
    </row>
    <row r="13" spans="1:38" s="1" customFormat="1" ht="18" customHeight="1">
      <c r="A13" s="23" t="s">
        <v>24</v>
      </c>
      <c r="B13" s="24" t="s">
        <v>25</v>
      </c>
      <c r="C13" s="25">
        <f t="shared" ref="C13:I13" si="8">SUM(C14:C15)</f>
        <v>1365.6999999999998</v>
      </c>
      <c r="D13" s="25">
        <f t="shared" si="8"/>
        <v>1365.4</v>
      </c>
      <c r="E13" s="25">
        <f t="shared" si="8"/>
        <v>1365.1999999999998</v>
      </c>
      <c r="F13" s="25">
        <f t="shared" si="8"/>
        <v>1364.9</v>
      </c>
      <c r="G13" s="26">
        <f t="shared" si="8"/>
        <v>1316.6</v>
      </c>
      <c r="H13" s="25">
        <f t="shared" si="8"/>
        <v>1316.6</v>
      </c>
      <c r="I13" s="25">
        <f t="shared" si="8"/>
        <v>1316.4</v>
      </c>
      <c r="J13" s="27">
        <f t="shared" ref="J13:AE13" si="9">SUM(J14:J15)</f>
        <v>1316.1999999999998</v>
      </c>
      <c r="K13" s="28">
        <f t="shared" si="9"/>
        <v>1275.5999999999999</v>
      </c>
      <c r="L13" s="29">
        <f t="shared" si="9"/>
        <v>1275.4000000000001</v>
      </c>
      <c r="M13" s="29">
        <f t="shared" si="9"/>
        <v>1275.4000000000001</v>
      </c>
      <c r="N13" s="27">
        <f t="shared" si="9"/>
        <v>1274.9000000000001</v>
      </c>
      <c r="O13" s="28">
        <f t="shared" si="9"/>
        <v>1234.9000000000001</v>
      </c>
      <c r="P13" s="29">
        <f t="shared" si="9"/>
        <v>1234.4000000000001</v>
      </c>
      <c r="Q13" s="29">
        <f t="shared" si="9"/>
        <v>1234.0999999999999</v>
      </c>
      <c r="R13" s="30">
        <f t="shared" si="9"/>
        <v>1233.9000000000001</v>
      </c>
      <c r="S13" s="31">
        <f t="shared" si="9"/>
        <v>1193.0999999999999</v>
      </c>
      <c r="T13" s="32">
        <f t="shared" si="9"/>
        <v>1193.1999999999998</v>
      </c>
      <c r="U13" s="32">
        <f t="shared" si="9"/>
        <v>1192</v>
      </c>
      <c r="V13" s="33">
        <f t="shared" si="9"/>
        <v>1192.8</v>
      </c>
      <c r="W13" s="34">
        <f t="shared" si="9"/>
        <v>1152.9000000000001</v>
      </c>
      <c r="X13" s="35">
        <f t="shared" si="9"/>
        <v>1152.8</v>
      </c>
      <c r="Y13" s="35">
        <f t="shared" si="9"/>
        <v>1152.9000000000001</v>
      </c>
      <c r="Z13" s="35">
        <f t="shared" si="9"/>
        <v>1152.9000000000001</v>
      </c>
      <c r="AA13" s="34">
        <f t="shared" si="9"/>
        <v>1112.8</v>
      </c>
      <c r="AB13" s="35">
        <f t="shared" si="9"/>
        <v>1112.9000000000001</v>
      </c>
      <c r="AC13" s="36">
        <f t="shared" si="9"/>
        <v>1112.9000000000001</v>
      </c>
      <c r="AD13" s="36">
        <f t="shared" si="9"/>
        <v>1112.9000000000001</v>
      </c>
      <c r="AE13" s="37">
        <f t="shared" si="9"/>
        <v>1072.8</v>
      </c>
      <c r="AF13" s="36">
        <f>SUM(AF14:AF15)</f>
        <v>1072.9000000000001</v>
      </c>
      <c r="AG13" s="36">
        <f>SUM(AG14:AG15)</f>
        <v>1072.9000000000001</v>
      </c>
      <c r="AH13" s="36">
        <f>SUM(AH14:AH15)</f>
        <v>1072.9000000000001</v>
      </c>
      <c r="AI13" s="38">
        <v>1020.7</v>
      </c>
      <c r="AJ13" s="39">
        <f>SUM(AJ14:AJ15)</f>
        <v>1032.8</v>
      </c>
      <c r="AK13" s="40"/>
    </row>
    <row r="14" spans="1:38" s="1" customFormat="1" ht="18" customHeight="1">
      <c r="A14" s="23" t="s">
        <v>26</v>
      </c>
      <c r="B14" s="24" t="s">
        <v>27</v>
      </c>
      <c r="C14" s="25">
        <v>688.8</v>
      </c>
      <c r="D14" s="25">
        <v>688.8</v>
      </c>
      <c r="E14" s="25">
        <v>688.8</v>
      </c>
      <c r="F14" s="25">
        <v>688.8</v>
      </c>
      <c r="G14" s="26">
        <v>640.79999999999995</v>
      </c>
      <c r="H14" s="25">
        <v>640.79999999999995</v>
      </c>
      <c r="I14" s="25">
        <v>640.79999999999995</v>
      </c>
      <c r="J14" s="52">
        <v>640.9</v>
      </c>
      <c r="K14" s="26">
        <v>600.79999999999995</v>
      </c>
      <c r="L14" s="25">
        <v>600.79999999999995</v>
      </c>
      <c r="M14" s="25">
        <v>600.79999999999995</v>
      </c>
      <c r="N14" s="60">
        <v>600.79999999999995</v>
      </c>
      <c r="O14" s="26">
        <v>560.79999999999995</v>
      </c>
      <c r="P14" s="61">
        <v>560.79999999999995</v>
      </c>
      <c r="Q14" s="25">
        <v>560.79999999999995</v>
      </c>
      <c r="R14" s="58">
        <v>560.79999999999995</v>
      </c>
      <c r="S14" s="59">
        <v>520.79999999999995</v>
      </c>
      <c r="T14" s="55">
        <v>520.9</v>
      </c>
      <c r="U14" s="62">
        <v>520.9</v>
      </c>
      <c r="V14" s="55">
        <v>520.79999999999995</v>
      </c>
      <c r="W14" s="26">
        <v>480.9</v>
      </c>
      <c r="X14" s="25">
        <v>480.8</v>
      </c>
      <c r="Y14" s="36">
        <v>480.9</v>
      </c>
      <c r="Z14" s="25">
        <v>480.9</v>
      </c>
      <c r="AA14" s="26">
        <v>440.8</v>
      </c>
      <c r="AB14" s="36">
        <v>440.9</v>
      </c>
      <c r="AC14" s="36">
        <v>440.9</v>
      </c>
      <c r="AD14" s="36">
        <v>440.9</v>
      </c>
      <c r="AE14" s="26">
        <v>400.8</v>
      </c>
      <c r="AF14" s="25">
        <v>400.9</v>
      </c>
      <c r="AG14" s="25">
        <v>400.9</v>
      </c>
      <c r="AH14" s="25">
        <v>400.9</v>
      </c>
      <c r="AI14" s="38">
        <v>348.7</v>
      </c>
      <c r="AJ14" s="39">
        <v>360.8</v>
      </c>
      <c r="AK14" s="40"/>
    </row>
    <row r="15" spans="1:38" s="1" customFormat="1" ht="18" customHeight="1">
      <c r="A15" s="23" t="s">
        <v>28</v>
      </c>
      <c r="B15" s="24" t="s">
        <v>29</v>
      </c>
      <c r="C15" s="63">
        <v>676.9</v>
      </c>
      <c r="D15" s="63">
        <v>676.6</v>
      </c>
      <c r="E15" s="63">
        <v>676.4</v>
      </c>
      <c r="F15" s="63">
        <v>676.1</v>
      </c>
      <c r="G15" s="26">
        <v>675.8</v>
      </c>
      <c r="H15" s="25">
        <v>675.8</v>
      </c>
      <c r="I15" s="25">
        <v>675.6</v>
      </c>
      <c r="J15" s="52">
        <v>675.3</v>
      </c>
      <c r="K15" s="26">
        <v>674.8</v>
      </c>
      <c r="L15" s="25">
        <v>674.6</v>
      </c>
      <c r="M15" s="25">
        <v>674.6</v>
      </c>
      <c r="N15" s="60">
        <v>674.1</v>
      </c>
      <c r="O15" s="26">
        <v>674.1</v>
      </c>
      <c r="P15" s="36">
        <v>673.6</v>
      </c>
      <c r="Q15" s="25">
        <v>673.3</v>
      </c>
      <c r="R15" s="58">
        <v>673.1</v>
      </c>
      <c r="S15" s="59">
        <v>672.3</v>
      </c>
      <c r="T15" s="55">
        <v>672.3</v>
      </c>
      <c r="U15" s="62">
        <v>671.1</v>
      </c>
      <c r="V15" s="64">
        <v>672</v>
      </c>
      <c r="W15" s="37">
        <v>672</v>
      </c>
      <c r="X15" s="36">
        <v>672</v>
      </c>
      <c r="Y15" s="36">
        <v>672</v>
      </c>
      <c r="Z15" s="36">
        <v>672</v>
      </c>
      <c r="AA15" s="37">
        <v>672</v>
      </c>
      <c r="AB15" s="36">
        <v>672</v>
      </c>
      <c r="AC15" s="36">
        <v>672</v>
      </c>
      <c r="AD15" s="36">
        <v>672</v>
      </c>
      <c r="AE15" s="37">
        <v>672</v>
      </c>
      <c r="AF15" s="36">
        <v>672</v>
      </c>
      <c r="AG15" s="36">
        <v>672</v>
      </c>
      <c r="AH15" s="36">
        <v>672</v>
      </c>
      <c r="AI15" s="38">
        <v>672</v>
      </c>
      <c r="AJ15" s="39">
        <v>672</v>
      </c>
      <c r="AK15" s="40"/>
    </row>
    <row r="16" spans="1:38" s="1" customFormat="1" ht="18" customHeight="1">
      <c r="A16" s="42" t="s">
        <v>30</v>
      </c>
      <c r="B16" s="14" t="s">
        <v>31</v>
      </c>
      <c r="C16" s="43">
        <f t="shared" ref="C16:I16" si="10">SUM(C17,C18)</f>
        <v>2378.4</v>
      </c>
      <c r="D16" s="43">
        <f t="shared" si="10"/>
        <v>3011.2</v>
      </c>
      <c r="E16" s="43">
        <f t="shared" si="10"/>
        <v>2946.7</v>
      </c>
      <c r="F16" s="43">
        <f t="shared" si="10"/>
        <v>3694.7</v>
      </c>
      <c r="G16" s="44">
        <f t="shared" si="10"/>
        <v>3639.9</v>
      </c>
      <c r="H16" s="43">
        <f t="shared" si="10"/>
        <v>3763.7000000000003</v>
      </c>
      <c r="I16" s="43">
        <f t="shared" si="10"/>
        <v>4354.4000000000005</v>
      </c>
      <c r="J16" s="45">
        <f t="shared" ref="J16:AC16" si="11">SUM(J17:J18)</f>
        <v>4532</v>
      </c>
      <c r="K16" s="44">
        <f t="shared" si="11"/>
        <v>4999.3999999999996</v>
      </c>
      <c r="L16" s="43">
        <f t="shared" si="11"/>
        <v>5203.8</v>
      </c>
      <c r="M16" s="43">
        <f t="shared" si="11"/>
        <v>5575.7</v>
      </c>
      <c r="N16" s="45">
        <f t="shared" si="11"/>
        <v>5815.2</v>
      </c>
      <c r="O16" s="44">
        <f t="shared" si="11"/>
        <v>5800.6</v>
      </c>
      <c r="P16" s="43">
        <f t="shared" si="11"/>
        <v>5856.8</v>
      </c>
      <c r="Q16" s="43">
        <f t="shared" si="11"/>
        <v>5844.5</v>
      </c>
      <c r="R16" s="46">
        <f t="shared" si="11"/>
        <v>6020.9000000000005</v>
      </c>
      <c r="S16" s="47">
        <f t="shared" si="11"/>
        <v>6070.2</v>
      </c>
      <c r="T16" s="65">
        <f t="shared" si="11"/>
        <v>6044.5</v>
      </c>
      <c r="U16" s="65">
        <f t="shared" si="11"/>
        <v>6489.9000000000005</v>
      </c>
      <c r="V16" s="66">
        <f t="shared" si="11"/>
        <v>6617.2000000000007</v>
      </c>
      <c r="W16" s="49">
        <f t="shared" si="11"/>
        <v>6579.0999999999995</v>
      </c>
      <c r="X16" s="48">
        <f t="shared" si="11"/>
        <v>6451.5999999999995</v>
      </c>
      <c r="Y16" s="48">
        <f t="shared" si="11"/>
        <v>6620.8</v>
      </c>
      <c r="Z16" s="48">
        <f t="shared" si="11"/>
        <v>7089.9</v>
      </c>
      <c r="AA16" s="49">
        <f t="shared" si="11"/>
        <v>7093.9</v>
      </c>
      <c r="AB16" s="48">
        <f t="shared" si="11"/>
        <v>7101.6</v>
      </c>
      <c r="AC16" s="43">
        <f t="shared" si="11"/>
        <v>7051.0999999999995</v>
      </c>
      <c r="AD16" s="43">
        <f t="shared" ref="AD16:AJ16" si="12">SUM(AD17:AD18)</f>
        <v>7742.6</v>
      </c>
      <c r="AE16" s="44">
        <f t="shared" si="12"/>
        <v>8806.1999999999989</v>
      </c>
      <c r="AF16" s="43">
        <f t="shared" si="12"/>
        <v>9327.6</v>
      </c>
      <c r="AG16" s="43">
        <f t="shared" si="12"/>
        <v>9930</v>
      </c>
      <c r="AH16" s="43">
        <f t="shared" si="12"/>
        <v>10282.1</v>
      </c>
      <c r="AI16" s="43">
        <f t="shared" si="12"/>
        <v>10370.6</v>
      </c>
      <c r="AJ16" s="22">
        <f t="shared" si="12"/>
        <v>10284.4</v>
      </c>
      <c r="AK16" s="51"/>
    </row>
    <row r="17" spans="1:37" s="1" customFormat="1" ht="18" customHeight="1">
      <c r="A17" s="23" t="s">
        <v>15</v>
      </c>
      <c r="B17" s="24" t="s">
        <v>32</v>
      </c>
      <c r="C17" s="36">
        <v>0</v>
      </c>
      <c r="D17" s="36">
        <v>0</v>
      </c>
      <c r="E17" s="36">
        <v>0</v>
      </c>
      <c r="F17" s="36">
        <v>0</v>
      </c>
      <c r="G17" s="37">
        <v>0</v>
      </c>
      <c r="H17" s="36">
        <v>0</v>
      </c>
      <c r="I17" s="36">
        <v>0</v>
      </c>
      <c r="J17" s="52">
        <v>0</v>
      </c>
      <c r="K17" s="37">
        <v>0</v>
      </c>
      <c r="L17" s="36">
        <v>0</v>
      </c>
      <c r="M17" s="36">
        <v>0</v>
      </c>
      <c r="N17" s="52">
        <v>0</v>
      </c>
      <c r="O17" s="37">
        <v>0</v>
      </c>
      <c r="P17" s="36">
        <v>0</v>
      </c>
      <c r="Q17" s="36">
        <v>0</v>
      </c>
      <c r="R17" s="53">
        <v>0</v>
      </c>
      <c r="S17" s="54">
        <v>0</v>
      </c>
      <c r="T17" s="53">
        <v>0</v>
      </c>
      <c r="U17" s="53">
        <v>0</v>
      </c>
      <c r="V17" s="64">
        <v>0</v>
      </c>
      <c r="W17" s="37">
        <v>0</v>
      </c>
      <c r="X17" s="36">
        <v>0</v>
      </c>
      <c r="Y17" s="61">
        <v>0</v>
      </c>
      <c r="Z17" s="36">
        <v>0</v>
      </c>
      <c r="AA17" s="37">
        <v>0</v>
      </c>
      <c r="AB17" s="36">
        <v>0</v>
      </c>
      <c r="AC17" s="67">
        <v>0</v>
      </c>
      <c r="AD17" s="36">
        <v>0</v>
      </c>
      <c r="AE17" s="37">
        <v>0</v>
      </c>
      <c r="AF17" s="36">
        <v>0</v>
      </c>
      <c r="AG17" s="36">
        <v>0</v>
      </c>
      <c r="AH17" s="36">
        <v>0</v>
      </c>
      <c r="AI17" s="38">
        <v>0</v>
      </c>
      <c r="AJ17" s="68">
        <v>0</v>
      </c>
      <c r="AK17" s="69"/>
    </row>
    <row r="18" spans="1:37" s="1" customFormat="1" ht="18" customHeight="1">
      <c r="A18" s="23" t="s">
        <v>24</v>
      </c>
      <c r="B18" s="24" t="s">
        <v>33</v>
      </c>
      <c r="C18" s="36">
        <f t="shared" ref="C18:AC18" si="13">SUM(C19:C20)</f>
        <v>2378.4</v>
      </c>
      <c r="D18" s="36">
        <f t="shared" si="13"/>
        <v>3011.2</v>
      </c>
      <c r="E18" s="36">
        <f t="shared" si="13"/>
        <v>2946.7</v>
      </c>
      <c r="F18" s="36">
        <f t="shared" si="13"/>
        <v>3694.7</v>
      </c>
      <c r="G18" s="37">
        <f t="shared" si="13"/>
        <v>3639.9</v>
      </c>
      <c r="H18" s="36">
        <f t="shared" si="13"/>
        <v>3763.7000000000003</v>
      </c>
      <c r="I18" s="36">
        <f t="shared" si="13"/>
        <v>4354.4000000000005</v>
      </c>
      <c r="J18" s="52">
        <f t="shared" si="13"/>
        <v>4532</v>
      </c>
      <c r="K18" s="37">
        <f t="shared" si="13"/>
        <v>4999.3999999999996</v>
      </c>
      <c r="L18" s="36">
        <f t="shared" si="13"/>
        <v>5203.8</v>
      </c>
      <c r="M18" s="36">
        <f t="shared" si="13"/>
        <v>5575.7</v>
      </c>
      <c r="N18" s="52">
        <f t="shared" si="13"/>
        <v>5815.2</v>
      </c>
      <c r="O18" s="37">
        <f t="shared" si="13"/>
        <v>5800.6</v>
      </c>
      <c r="P18" s="36">
        <f t="shared" si="13"/>
        <v>5856.8</v>
      </c>
      <c r="Q18" s="36">
        <f t="shared" si="13"/>
        <v>5844.5</v>
      </c>
      <c r="R18" s="53">
        <f t="shared" si="13"/>
        <v>6020.9000000000005</v>
      </c>
      <c r="S18" s="54">
        <f t="shared" si="13"/>
        <v>6070.2</v>
      </c>
      <c r="T18" s="70">
        <f t="shared" si="13"/>
        <v>6044.5</v>
      </c>
      <c r="U18" s="70">
        <f t="shared" si="13"/>
        <v>6489.9000000000005</v>
      </c>
      <c r="V18" s="70">
        <f t="shared" si="13"/>
        <v>6617.2000000000007</v>
      </c>
      <c r="W18" s="54">
        <f t="shared" si="13"/>
        <v>6579.0999999999995</v>
      </c>
      <c r="X18" s="53">
        <f t="shared" si="13"/>
        <v>6451.5999999999995</v>
      </c>
      <c r="Y18" s="61">
        <f t="shared" si="13"/>
        <v>6620.8</v>
      </c>
      <c r="Z18" s="61">
        <f t="shared" si="13"/>
        <v>7089.9</v>
      </c>
      <c r="AA18" s="71">
        <f t="shared" si="13"/>
        <v>7093.9</v>
      </c>
      <c r="AB18" s="61">
        <f t="shared" si="13"/>
        <v>7101.6</v>
      </c>
      <c r="AC18" s="67">
        <f t="shared" si="13"/>
        <v>7051.0999999999995</v>
      </c>
      <c r="AD18" s="36">
        <f>SUM(AD19:AD20)</f>
        <v>7742.6</v>
      </c>
      <c r="AE18" s="37">
        <f>SUM(AE19:AE20)</f>
        <v>8806.1999999999989</v>
      </c>
      <c r="AF18" s="36">
        <f>SUM(AF19:AF20)</f>
        <v>9327.6</v>
      </c>
      <c r="AG18" s="36">
        <f>SUM(AG19:AG20)</f>
        <v>9930</v>
      </c>
      <c r="AH18" s="36">
        <f>SUM(AH19:AH20)</f>
        <v>10282.1</v>
      </c>
      <c r="AI18" s="38">
        <v>10370.6</v>
      </c>
      <c r="AJ18" s="39">
        <f>SUM(AJ19:AJ20)</f>
        <v>10284.4</v>
      </c>
      <c r="AK18" s="40"/>
    </row>
    <row r="19" spans="1:37" s="1" customFormat="1" ht="18" customHeight="1">
      <c r="A19" s="23" t="s">
        <v>22</v>
      </c>
      <c r="B19" s="24" t="s">
        <v>34</v>
      </c>
      <c r="C19" s="29">
        <v>0</v>
      </c>
      <c r="D19" s="29">
        <v>709</v>
      </c>
      <c r="E19" s="63">
        <v>702.5</v>
      </c>
      <c r="F19" s="63">
        <v>833.5</v>
      </c>
      <c r="G19" s="37">
        <v>835</v>
      </c>
      <c r="H19" s="36">
        <v>828.9</v>
      </c>
      <c r="I19" s="25">
        <v>838.6</v>
      </c>
      <c r="J19" s="52">
        <v>842.9</v>
      </c>
      <c r="K19" s="26">
        <v>874.7</v>
      </c>
      <c r="L19" s="25">
        <v>922.1</v>
      </c>
      <c r="M19" s="25">
        <v>903.2</v>
      </c>
      <c r="N19" s="56">
        <v>886.4</v>
      </c>
      <c r="O19" s="37">
        <v>853</v>
      </c>
      <c r="P19" s="36">
        <v>941.2</v>
      </c>
      <c r="Q19" s="36">
        <v>938</v>
      </c>
      <c r="R19" s="58">
        <v>943.3</v>
      </c>
      <c r="S19" s="59">
        <v>937.5</v>
      </c>
      <c r="T19" s="55">
        <v>929.1</v>
      </c>
      <c r="U19" s="55">
        <v>937.1</v>
      </c>
      <c r="V19" s="55">
        <v>935.6</v>
      </c>
      <c r="W19" s="26">
        <v>936.2</v>
      </c>
      <c r="X19" s="25">
        <v>825.4</v>
      </c>
      <c r="Y19" s="61">
        <v>832.2</v>
      </c>
      <c r="Z19" s="25">
        <v>868.2</v>
      </c>
      <c r="AA19" s="26">
        <v>873.9</v>
      </c>
      <c r="AB19" s="36">
        <v>884.6</v>
      </c>
      <c r="AC19" s="67">
        <v>876.2</v>
      </c>
      <c r="AD19" s="36">
        <v>931.8</v>
      </c>
      <c r="AE19" s="37">
        <v>1113.8</v>
      </c>
      <c r="AF19" s="36">
        <v>1124.2</v>
      </c>
      <c r="AG19" s="25">
        <v>1190.8</v>
      </c>
      <c r="AH19" s="36">
        <v>1197.4000000000001</v>
      </c>
      <c r="AI19" s="38">
        <v>1183.9000000000001</v>
      </c>
      <c r="AJ19" s="39">
        <v>1171.0999999999999</v>
      </c>
      <c r="AK19" s="40"/>
    </row>
    <row r="20" spans="1:37" s="1" customFormat="1" ht="18" customHeight="1">
      <c r="A20" s="23" t="s">
        <v>35</v>
      </c>
      <c r="B20" s="24" t="s">
        <v>36</v>
      </c>
      <c r="C20" s="63">
        <v>2378.4</v>
      </c>
      <c r="D20" s="63">
        <v>2302.1999999999998</v>
      </c>
      <c r="E20" s="63">
        <v>2244.1999999999998</v>
      </c>
      <c r="F20" s="63">
        <v>2861.2</v>
      </c>
      <c r="G20" s="37">
        <v>2804.9</v>
      </c>
      <c r="H20" s="25">
        <v>2934.8</v>
      </c>
      <c r="I20" s="36">
        <v>3515.8</v>
      </c>
      <c r="J20" s="52">
        <v>3689.1</v>
      </c>
      <c r="K20" s="37">
        <v>4124.7</v>
      </c>
      <c r="L20" s="36">
        <v>4281.7</v>
      </c>
      <c r="M20" s="36">
        <v>4672.5</v>
      </c>
      <c r="N20" s="52">
        <v>4928.8</v>
      </c>
      <c r="O20" s="37">
        <v>4947.6000000000004</v>
      </c>
      <c r="P20" s="36">
        <v>4915.6000000000004</v>
      </c>
      <c r="Q20" s="25">
        <v>4906.5</v>
      </c>
      <c r="R20" s="58">
        <v>5077.6000000000004</v>
      </c>
      <c r="S20" s="59">
        <v>5132.7</v>
      </c>
      <c r="T20" s="64">
        <v>5115.3999999999996</v>
      </c>
      <c r="U20" s="55">
        <v>5552.8</v>
      </c>
      <c r="V20" s="55">
        <v>5681.6</v>
      </c>
      <c r="W20" s="37">
        <v>5642.9</v>
      </c>
      <c r="X20" s="36">
        <v>5626.2</v>
      </c>
      <c r="Y20" s="61">
        <v>5788.6</v>
      </c>
      <c r="Z20" s="25">
        <v>6221.7</v>
      </c>
      <c r="AA20" s="26">
        <v>6220</v>
      </c>
      <c r="AB20" s="36">
        <v>6217</v>
      </c>
      <c r="AC20" s="67">
        <v>6174.9</v>
      </c>
      <c r="AD20" s="36">
        <v>6810.8</v>
      </c>
      <c r="AE20" s="37">
        <v>7692.4</v>
      </c>
      <c r="AF20" s="36">
        <v>8203.4</v>
      </c>
      <c r="AG20" s="25">
        <v>8739.2000000000007</v>
      </c>
      <c r="AH20" s="25">
        <v>9084.7000000000007</v>
      </c>
      <c r="AI20" s="38">
        <v>9186.7000000000007</v>
      </c>
      <c r="AJ20" s="39">
        <v>9113.2999999999993</v>
      </c>
      <c r="AK20" s="40"/>
    </row>
    <row r="21" spans="1:37" s="1" customFormat="1" ht="18" customHeight="1">
      <c r="A21" s="72"/>
      <c r="B21" s="62"/>
      <c r="C21" s="62"/>
      <c r="D21" s="62"/>
      <c r="E21" s="62"/>
      <c r="F21" s="62"/>
      <c r="G21" s="73"/>
      <c r="H21" s="62"/>
      <c r="I21" s="62"/>
      <c r="J21" s="74"/>
      <c r="K21" s="73"/>
      <c r="N21" s="75"/>
      <c r="O21" s="76"/>
      <c r="S21" s="76"/>
      <c r="W21" s="76"/>
    </row>
    <row r="22" spans="1:37" s="1" customFormat="1" ht="18.75" customHeight="1">
      <c r="A22" s="72"/>
      <c r="B22" s="62"/>
      <c r="C22" s="62"/>
      <c r="D22" s="62"/>
      <c r="E22" s="62"/>
      <c r="F22" s="62"/>
      <c r="G22" s="73"/>
      <c r="H22" s="62"/>
      <c r="I22" s="62"/>
      <c r="J22" s="74"/>
      <c r="K22" s="73"/>
      <c r="N22" s="75"/>
      <c r="O22" s="76"/>
      <c r="S22" s="76"/>
      <c r="W22" s="76"/>
    </row>
    <row r="23" spans="1:37" s="1" customFormat="1" ht="36">
      <c r="A23" s="77" t="s">
        <v>37</v>
      </c>
      <c r="B23" s="62"/>
      <c r="C23" s="62"/>
      <c r="D23" s="62"/>
      <c r="E23" s="62"/>
      <c r="F23" s="62"/>
      <c r="G23" s="73"/>
      <c r="H23" s="62"/>
      <c r="I23" s="62"/>
      <c r="J23" s="74"/>
      <c r="K23" s="73"/>
      <c r="N23" s="75"/>
      <c r="O23" s="76"/>
      <c r="S23" s="76"/>
      <c r="W23" s="76"/>
    </row>
    <row r="24" spans="1:37" s="1" customFormat="1" ht="72">
      <c r="A24" s="77" t="s">
        <v>38</v>
      </c>
      <c r="B24" s="62"/>
      <c r="C24" s="78"/>
      <c r="D24" s="78"/>
      <c r="E24" s="78"/>
      <c r="F24" s="78"/>
      <c r="G24" s="79"/>
      <c r="H24" s="69"/>
      <c r="I24" s="80"/>
      <c r="J24" s="74"/>
      <c r="K24" s="73"/>
      <c r="N24" s="75"/>
      <c r="O24" s="76"/>
      <c r="S24" s="76"/>
      <c r="W24" s="76"/>
      <c r="AE24" s="81"/>
    </row>
    <row r="25" spans="1:37" s="1" customFormat="1" ht="156.75" customHeight="1">
      <c r="A25" s="82" t="s">
        <v>39</v>
      </c>
      <c r="B25" s="62"/>
      <c r="C25" s="83"/>
      <c r="D25" s="78"/>
      <c r="E25" s="78"/>
      <c r="F25" s="84"/>
      <c r="G25" s="79"/>
      <c r="H25" s="69"/>
      <c r="I25" s="80"/>
      <c r="J25" s="74"/>
      <c r="K25" s="73"/>
      <c r="N25" s="75"/>
      <c r="O25" s="76"/>
      <c r="S25" s="76"/>
      <c r="W25" s="76"/>
    </row>
    <row r="26" spans="1:37" s="1" customFormat="1" ht="33.75" customHeight="1">
      <c r="A26" s="62"/>
      <c r="B26" s="62"/>
      <c r="C26" s="62"/>
      <c r="D26" s="62"/>
      <c r="E26" s="62"/>
      <c r="F26" s="62"/>
      <c r="G26" s="73"/>
      <c r="H26" s="62"/>
      <c r="I26" s="62"/>
      <c r="J26" s="74"/>
      <c r="K26" s="73"/>
      <c r="N26" s="75"/>
      <c r="O26" s="76"/>
      <c r="S26" s="76"/>
      <c r="W26" s="76"/>
    </row>
    <row r="27" spans="1:37" ht="16.5">
      <c r="A27" s="85"/>
      <c r="B27" s="85"/>
      <c r="C27" s="69"/>
      <c r="D27" s="69"/>
      <c r="E27" s="62"/>
      <c r="F27" s="62"/>
      <c r="G27" s="62"/>
      <c r="H27" s="62"/>
      <c r="I27" s="62"/>
      <c r="J27" s="85"/>
      <c r="K27" s="85"/>
    </row>
    <row r="28" spans="1:37" ht="16.5">
      <c r="A28" s="85"/>
      <c r="B28" s="85"/>
      <c r="C28" s="69"/>
      <c r="D28" s="69"/>
      <c r="E28" s="62"/>
      <c r="F28" s="62"/>
      <c r="G28" s="62"/>
      <c r="H28" s="62"/>
      <c r="I28" s="62"/>
      <c r="J28" s="85"/>
      <c r="K28" s="85"/>
    </row>
    <row r="29" spans="1:37" ht="16.5">
      <c r="A29" s="85"/>
      <c r="B29" s="85"/>
      <c r="C29" s="87"/>
      <c r="D29" s="69"/>
      <c r="E29" s="62"/>
      <c r="F29" s="62"/>
      <c r="G29" s="62"/>
      <c r="H29" s="62"/>
      <c r="I29" s="62"/>
      <c r="J29" s="85"/>
      <c r="K29" s="85"/>
    </row>
    <row r="30" spans="1:37" ht="16.5">
      <c r="A30" s="85"/>
      <c r="B30" s="85"/>
      <c r="C30" s="62"/>
      <c r="D30" s="62"/>
      <c r="E30" s="62"/>
      <c r="F30" s="62"/>
      <c r="G30" s="62"/>
      <c r="H30" s="62"/>
      <c r="I30" s="62"/>
      <c r="J30" s="85"/>
      <c r="K30" s="85"/>
    </row>
    <row r="31" spans="1:37" ht="16.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</row>
    <row r="32" spans="1:37" ht="16.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</row>
    <row r="33" spans="1:11" ht="16.5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</row>
    <row r="34" spans="1:11" ht="16.5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</row>
    <row r="35" spans="1:11" ht="16.5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</row>
  </sheetData>
  <mergeCells count="11">
    <mergeCell ref="O5:R5"/>
    <mergeCell ref="A3:J3"/>
    <mergeCell ref="A4:J4"/>
    <mergeCell ref="C5:F5"/>
    <mergeCell ref="G5:J5"/>
    <mergeCell ref="K5:N5"/>
    <mergeCell ref="S5:V5"/>
    <mergeCell ref="W5:Z5"/>
    <mergeCell ref="AA5:AD5"/>
    <mergeCell ref="AE5:AH5"/>
    <mergeCell ref="AI5:AL5"/>
  </mergeCells>
  <printOptions headings="1"/>
  <pageMargins left="0.74803149606299202" right="0.74803149606299202" top="0.98425196850393704" bottom="0.98425196850393704" header="0.511811023622047" footer="0.511811023622047"/>
  <pageSetup scale="60" pageOrder="overThenDown" orientation="landscape" r:id="rId1"/>
  <headerFooter alignWithMargins="0"/>
  <colBreaks count="5" manualBreakCount="5">
    <brk id="14" max="1048575" man="1"/>
    <brk id="18" max="25" man="1"/>
    <brk id="26" max="25" man="1"/>
    <brk id="30" max="25" man="1"/>
    <brk id="34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Gedevanishvili</dc:creator>
  <cp:lastModifiedBy>Expert</cp:lastModifiedBy>
  <dcterms:created xsi:type="dcterms:W3CDTF">2016-07-22T06:42:43Z</dcterms:created>
  <dcterms:modified xsi:type="dcterms:W3CDTF">2016-08-23T08:28:15Z</dcterms:modified>
</cp:coreProperties>
</file>