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20730" windowHeight="11760"/>
  </bookViews>
  <sheets>
    <sheet name="Sheet3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CZ40" i="1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V34"/>
  <c r="CV33"/>
  <c r="BD33"/>
  <c r="AV33"/>
  <c r="AN33"/>
  <c r="AF33"/>
  <c r="X33"/>
  <c r="P33"/>
  <c r="H33"/>
  <c r="CV32"/>
  <c r="CV31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V28"/>
  <c r="CV26" s="1"/>
  <c r="CZ26"/>
  <c r="CY26"/>
  <c r="CX26"/>
  <c r="CW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K33" s="1"/>
  <c r="BJ26"/>
  <c r="BJ33" s="1"/>
  <c r="BI26"/>
  <c r="BI33" s="1"/>
  <c r="BH26"/>
  <c r="BH33" s="1"/>
  <c r="BG26"/>
  <c r="BG33" s="1"/>
  <c r="BF26"/>
  <c r="BF33" s="1"/>
  <c r="BE26"/>
  <c r="BE33" s="1"/>
  <c r="BD26"/>
  <c r="BC26"/>
  <c r="BC33" s="1"/>
  <c r="BB26"/>
  <c r="BB33" s="1"/>
  <c r="BA26"/>
  <c r="BA33" s="1"/>
  <c r="AZ26"/>
  <c r="AZ33" s="1"/>
  <c r="AY26"/>
  <c r="AY33" s="1"/>
  <c r="AX26"/>
  <c r="AX33" s="1"/>
  <c r="AW26"/>
  <c r="AW33" s="1"/>
  <c r="AV26"/>
  <c r="AU26"/>
  <c r="AU33" s="1"/>
  <c r="AT26"/>
  <c r="AT33" s="1"/>
  <c r="AS26"/>
  <c r="AS33" s="1"/>
  <c r="AR26"/>
  <c r="AR33" s="1"/>
  <c r="AQ26"/>
  <c r="AQ33" s="1"/>
  <c r="AP26"/>
  <c r="AP33" s="1"/>
  <c r="AO26"/>
  <c r="AO33" s="1"/>
  <c r="AN26"/>
  <c r="AM26"/>
  <c r="AM33" s="1"/>
  <c r="AL26"/>
  <c r="AL33" s="1"/>
  <c r="AK26"/>
  <c r="AK33" s="1"/>
  <c r="AJ26"/>
  <c r="AJ33" s="1"/>
  <c r="AI26"/>
  <c r="AI33" s="1"/>
  <c r="AH26"/>
  <c r="AH33" s="1"/>
  <c r="AG26"/>
  <c r="AG33" s="1"/>
  <c r="AF26"/>
  <c r="AE26"/>
  <c r="AE33" s="1"/>
  <c r="AD26"/>
  <c r="AD33" s="1"/>
  <c r="AC26"/>
  <c r="AC33" s="1"/>
  <c r="AB26"/>
  <c r="AB33" s="1"/>
  <c r="AA26"/>
  <c r="AA33" s="1"/>
  <c r="Z26"/>
  <c r="Z33" s="1"/>
  <c r="Y26"/>
  <c r="Y33" s="1"/>
  <c r="X26"/>
  <c r="W26"/>
  <c r="W33" s="1"/>
  <c r="V26"/>
  <c r="V33" s="1"/>
  <c r="U26"/>
  <c r="U33" s="1"/>
  <c r="T26"/>
  <c r="T33" s="1"/>
  <c r="S26"/>
  <c r="S33" s="1"/>
  <c r="R26"/>
  <c r="R33" s="1"/>
  <c r="Q26"/>
  <c r="Q33" s="1"/>
  <c r="P26"/>
  <c r="O26"/>
  <c r="O33" s="1"/>
  <c r="N26"/>
  <c r="N33" s="1"/>
  <c r="M26"/>
  <c r="M33" s="1"/>
  <c r="L26"/>
  <c r="L33" s="1"/>
  <c r="K26"/>
  <c r="K33" s="1"/>
  <c r="J26"/>
  <c r="J33" s="1"/>
  <c r="I26"/>
  <c r="I33" s="1"/>
  <c r="H26"/>
  <c r="G26"/>
  <c r="G33" s="1"/>
  <c r="F26"/>
  <c r="F33" s="1"/>
  <c r="E26"/>
  <c r="E33" s="1"/>
  <c r="D26"/>
  <c r="D33" s="1"/>
  <c r="CV24"/>
  <c r="CV23"/>
  <c r="CV22" s="1"/>
  <c r="CZ22"/>
  <c r="CY22"/>
  <c r="CX22"/>
  <c r="CW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Z39" s="1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BF21"/>
  <c r="AX21"/>
  <c r="AP21"/>
  <c r="AH21"/>
  <c r="Z21"/>
  <c r="R21"/>
  <c r="J21"/>
  <c r="CV20"/>
  <c r="CV19"/>
  <c r="CV13" s="1"/>
  <c r="CV39" s="1"/>
  <c r="CV18"/>
  <c r="CV17"/>
  <c r="CV16"/>
  <c r="CV15"/>
  <c r="CV14"/>
  <c r="CZ13"/>
  <c r="CZ39" s="1"/>
  <c r="CY13"/>
  <c r="CY39" s="1"/>
  <c r="CX13"/>
  <c r="CX39" s="1"/>
  <c r="CW13"/>
  <c r="CW39" s="1"/>
  <c r="CU13"/>
  <c r="CU39" s="1"/>
  <c r="CT13"/>
  <c r="CT39" s="1"/>
  <c r="CS13"/>
  <c r="CR13"/>
  <c r="CQ13"/>
  <c r="CQ39" s="1"/>
  <c r="CP13"/>
  <c r="CP39" s="1"/>
  <c r="CO13"/>
  <c r="CO39" s="1"/>
  <c r="CN13"/>
  <c r="CN39" s="1"/>
  <c r="CM13"/>
  <c r="CM39" s="1"/>
  <c r="CL13"/>
  <c r="CL39" s="1"/>
  <c r="CK13"/>
  <c r="CK39" s="1"/>
  <c r="CJ13"/>
  <c r="CJ39" s="1"/>
  <c r="CI13"/>
  <c r="CI39" s="1"/>
  <c r="CH13"/>
  <c r="CH39" s="1"/>
  <c r="CG13"/>
  <c r="CG39" s="1"/>
  <c r="CF13"/>
  <c r="CF39" s="1"/>
  <c r="CE13"/>
  <c r="CE39" s="1"/>
  <c r="CD13"/>
  <c r="CD39" s="1"/>
  <c r="CC13"/>
  <c r="CC39" s="1"/>
  <c r="CB13"/>
  <c r="CB39" s="1"/>
  <c r="CA13"/>
  <c r="CA39" s="1"/>
  <c r="BY13"/>
  <c r="BY39" s="1"/>
  <c r="BX13"/>
  <c r="BX39" s="1"/>
  <c r="BW13"/>
  <c r="BW39" s="1"/>
  <c r="BV13"/>
  <c r="BV39" s="1"/>
  <c r="BU13"/>
  <c r="BU39" s="1"/>
  <c r="BT13"/>
  <c r="BT39" s="1"/>
  <c r="BS13"/>
  <c r="BS39" s="1"/>
  <c r="BR13"/>
  <c r="BR39" s="1"/>
  <c r="BQ13"/>
  <c r="BQ39" s="1"/>
  <c r="BP13"/>
  <c r="BP39" s="1"/>
  <c r="BO13"/>
  <c r="BO39" s="1"/>
  <c r="BN13"/>
  <c r="BN39" s="1"/>
  <c r="BM13"/>
  <c r="BM39" s="1"/>
  <c r="BL13"/>
  <c r="BL39" s="1"/>
  <c r="BK13"/>
  <c r="BK39" s="1"/>
  <c r="BJ13"/>
  <c r="BJ39" s="1"/>
  <c r="BI13"/>
  <c r="BI39" s="1"/>
  <c r="BH13"/>
  <c r="BH39" s="1"/>
  <c r="BG13"/>
  <c r="BG39" s="1"/>
  <c r="BF13"/>
  <c r="BF39" s="1"/>
  <c r="BE13"/>
  <c r="BE39" s="1"/>
  <c r="BD13"/>
  <c r="BD39" s="1"/>
  <c r="BC13"/>
  <c r="BC39" s="1"/>
  <c r="BB13"/>
  <c r="BB39" s="1"/>
  <c r="BA13"/>
  <c r="BA39" s="1"/>
  <c r="AZ13"/>
  <c r="AZ39" s="1"/>
  <c r="AY13"/>
  <c r="AY39" s="1"/>
  <c r="AX13"/>
  <c r="AX39" s="1"/>
  <c r="AW13"/>
  <c r="AW39" s="1"/>
  <c r="AV13"/>
  <c r="AV39" s="1"/>
  <c r="AU13"/>
  <c r="AU39" s="1"/>
  <c r="AT13"/>
  <c r="AT39" s="1"/>
  <c r="AS13"/>
  <c r="AS39" s="1"/>
  <c r="AR13"/>
  <c r="AR39" s="1"/>
  <c r="AQ13"/>
  <c r="AQ39" s="1"/>
  <c r="AP13"/>
  <c r="AP39" s="1"/>
  <c r="AO13"/>
  <c r="AO39" s="1"/>
  <c r="AN13"/>
  <c r="AN39" s="1"/>
  <c r="AM13"/>
  <c r="AM39" s="1"/>
  <c r="AL13"/>
  <c r="AL39" s="1"/>
  <c r="AK13"/>
  <c r="AK39" s="1"/>
  <c r="AJ13"/>
  <c r="AJ39" s="1"/>
  <c r="AI13"/>
  <c r="AI39" s="1"/>
  <c r="AH13"/>
  <c r="AH39" s="1"/>
  <c r="AG13"/>
  <c r="AG39" s="1"/>
  <c r="AF13"/>
  <c r="AF39" s="1"/>
  <c r="AE13"/>
  <c r="AE39" s="1"/>
  <c r="AD13"/>
  <c r="AD39" s="1"/>
  <c r="AC13"/>
  <c r="AC39" s="1"/>
  <c r="AB13"/>
  <c r="AB39" s="1"/>
  <c r="AA13"/>
  <c r="AA39" s="1"/>
  <c r="Z13"/>
  <c r="Z39" s="1"/>
  <c r="Y13"/>
  <c r="Y39" s="1"/>
  <c r="X13"/>
  <c r="X39" s="1"/>
  <c r="W13"/>
  <c r="W39" s="1"/>
  <c r="V13"/>
  <c r="V39" s="1"/>
  <c r="U13"/>
  <c r="U39" s="1"/>
  <c r="T13"/>
  <c r="T39" s="1"/>
  <c r="S13"/>
  <c r="S39" s="1"/>
  <c r="R13"/>
  <c r="R39" s="1"/>
  <c r="Q13"/>
  <c r="Q39" s="1"/>
  <c r="P13"/>
  <c r="P39" s="1"/>
  <c r="O13"/>
  <c r="O39" s="1"/>
  <c r="N13"/>
  <c r="N39" s="1"/>
  <c r="M13"/>
  <c r="M39" s="1"/>
  <c r="L13"/>
  <c r="L39" s="1"/>
  <c r="K13"/>
  <c r="K39" s="1"/>
  <c r="J13"/>
  <c r="J39" s="1"/>
  <c r="I13"/>
  <c r="I39" s="1"/>
  <c r="H13"/>
  <c r="H39" s="1"/>
  <c r="G13"/>
  <c r="G39" s="1"/>
  <c r="F13"/>
  <c r="F39" s="1"/>
  <c r="E13"/>
  <c r="E39" s="1"/>
  <c r="D13"/>
  <c r="D39" s="1"/>
  <c r="CV12"/>
  <c r="CV11"/>
  <c r="CV10"/>
  <c r="CV9"/>
  <c r="CZ8"/>
  <c r="CZ25" s="1"/>
  <c r="CZ36" s="1"/>
  <c r="CY8"/>
  <c r="CY25" s="1"/>
  <c r="CY36" s="1"/>
  <c r="CX8"/>
  <c r="CX25" s="1"/>
  <c r="CX36" s="1"/>
  <c r="CW8"/>
  <c r="CW21" s="1"/>
  <c r="CV8"/>
  <c r="CU8"/>
  <c r="CU21" s="1"/>
  <c r="CT8"/>
  <c r="CT21" s="1"/>
  <c r="CS8"/>
  <c r="CS25" s="1"/>
  <c r="CS36" s="1"/>
  <c r="CR8"/>
  <c r="CR25" s="1"/>
  <c r="CR36" s="1"/>
  <c r="CQ8"/>
  <c r="CQ25" s="1"/>
  <c r="CQ36" s="1"/>
  <c r="CP8"/>
  <c r="CP25" s="1"/>
  <c r="CP36" s="1"/>
  <c r="CO8"/>
  <c r="CO21" s="1"/>
  <c r="CN8"/>
  <c r="CN21" s="1"/>
  <c r="CM8"/>
  <c r="CM21" s="1"/>
  <c r="CL8"/>
  <c r="CL21" s="1"/>
  <c r="CK8"/>
  <c r="CK25" s="1"/>
  <c r="CK36" s="1"/>
  <c r="CJ8"/>
  <c r="CJ25" s="1"/>
  <c r="CJ36" s="1"/>
  <c r="CI8"/>
  <c r="CI25" s="1"/>
  <c r="CI36" s="1"/>
  <c r="CH8"/>
  <c r="CH25" s="1"/>
  <c r="CH36" s="1"/>
  <c r="CG8"/>
  <c r="CG21" s="1"/>
  <c r="CF8"/>
  <c r="CF21" s="1"/>
  <c r="CE8"/>
  <c r="CE21" s="1"/>
  <c r="CD8"/>
  <c r="CD21" s="1"/>
  <c r="CC8"/>
  <c r="CC25" s="1"/>
  <c r="CC36" s="1"/>
  <c r="CB8"/>
  <c r="CB25" s="1"/>
  <c r="CB36" s="1"/>
  <c r="CA8"/>
  <c r="CA25" s="1"/>
  <c r="CA36" s="1"/>
  <c r="BZ8"/>
  <c r="BZ25" s="1"/>
  <c r="BZ36" s="1"/>
  <c r="BY8"/>
  <c r="BY21" s="1"/>
  <c r="BX8"/>
  <c r="BX21" s="1"/>
  <c r="BW8"/>
  <c r="BW25" s="1"/>
  <c r="BW36" s="1"/>
  <c r="BV8"/>
  <c r="BV25" s="1"/>
  <c r="BV36" s="1"/>
  <c r="BU8"/>
  <c r="BU25" s="1"/>
  <c r="BU36" s="1"/>
  <c r="BT8"/>
  <c r="BT25" s="1"/>
  <c r="BT36" s="1"/>
  <c r="BS8"/>
  <c r="BS25" s="1"/>
  <c r="BS36" s="1"/>
  <c r="BR8"/>
  <c r="BR25" s="1"/>
  <c r="BR36" s="1"/>
  <c r="BQ8"/>
  <c r="BQ25" s="1"/>
  <c r="BQ36" s="1"/>
  <c r="BP8"/>
  <c r="BP25" s="1"/>
  <c r="BP36" s="1"/>
  <c r="BO8"/>
  <c r="BO25" s="1"/>
  <c r="BO36" s="1"/>
  <c r="BN8"/>
  <c r="BN25" s="1"/>
  <c r="BN36" s="1"/>
  <c r="BM8"/>
  <c r="BM25" s="1"/>
  <c r="BM36" s="1"/>
  <c r="BL8"/>
  <c r="BL25" s="1"/>
  <c r="BL36" s="1"/>
  <c r="BK8"/>
  <c r="BK25" s="1"/>
  <c r="BK36" s="1"/>
  <c r="BJ8"/>
  <c r="BJ25" s="1"/>
  <c r="BJ36" s="1"/>
  <c r="BI8"/>
  <c r="BI25" s="1"/>
  <c r="BI36" s="1"/>
  <c r="BH8"/>
  <c r="BH25" s="1"/>
  <c r="BH36" s="1"/>
  <c r="BG8"/>
  <c r="BG25" s="1"/>
  <c r="BG36" s="1"/>
  <c r="BF8"/>
  <c r="BF25" s="1"/>
  <c r="BF36" s="1"/>
  <c r="BE8"/>
  <c r="BE25" s="1"/>
  <c r="BE36" s="1"/>
  <c r="BD8"/>
  <c r="BD25" s="1"/>
  <c r="BD36" s="1"/>
  <c r="BC8"/>
  <c r="BC25" s="1"/>
  <c r="BC36" s="1"/>
  <c r="BB8"/>
  <c r="BB25" s="1"/>
  <c r="BB36" s="1"/>
  <c r="BA8"/>
  <c r="BA25" s="1"/>
  <c r="BA36" s="1"/>
  <c r="AZ8"/>
  <c r="AZ25" s="1"/>
  <c r="AZ36" s="1"/>
  <c r="AY8"/>
  <c r="AY25" s="1"/>
  <c r="AY36" s="1"/>
  <c r="AX8"/>
  <c r="AX25" s="1"/>
  <c r="AX36" s="1"/>
  <c r="AW8"/>
  <c r="AW25" s="1"/>
  <c r="AW36" s="1"/>
  <c r="AV8"/>
  <c r="AV25" s="1"/>
  <c r="AV36" s="1"/>
  <c r="AU8"/>
  <c r="AU25" s="1"/>
  <c r="AU36" s="1"/>
  <c r="AT8"/>
  <c r="AT25" s="1"/>
  <c r="AT36" s="1"/>
  <c r="AS8"/>
  <c r="AS25" s="1"/>
  <c r="AS36" s="1"/>
  <c r="AR8"/>
  <c r="AR25" s="1"/>
  <c r="AR36" s="1"/>
  <c r="AQ8"/>
  <c r="AQ25" s="1"/>
  <c r="AQ36" s="1"/>
  <c r="AP8"/>
  <c r="AP25" s="1"/>
  <c r="AP36" s="1"/>
  <c r="AO8"/>
  <c r="AO21" s="1"/>
  <c r="AO25" s="1"/>
  <c r="AO36" s="1"/>
  <c r="AN8"/>
  <c r="AN21" s="1"/>
  <c r="AN25" s="1"/>
  <c r="AN36" s="1"/>
  <c r="AM8"/>
  <c r="AM25" s="1"/>
  <c r="AL8"/>
  <c r="AL25" s="1"/>
  <c r="AK8"/>
  <c r="AK25" s="1"/>
  <c r="AJ8"/>
  <c r="AJ25" s="1"/>
  <c r="AI8"/>
  <c r="AI25" s="1"/>
  <c r="AH8"/>
  <c r="AH25" s="1"/>
  <c r="AG8"/>
  <c r="AG25" s="1"/>
  <c r="AF8"/>
  <c r="AF25" s="1"/>
  <c r="AE8"/>
  <c r="AE25" s="1"/>
  <c r="AD8"/>
  <c r="AD25" s="1"/>
  <c r="AC8"/>
  <c r="AC25" s="1"/>
  <c r="AB8"/>
  <c r="AB25" s="1"/>
  <c r="AA8"/>
  <c r="AA25" s="1"/>
  <c r="Z8"/>
  <c r="Z25" s="1"/>
  <c r="Y8"/>
  <c r="Y25" s="1"/>
  <c r="X8"/>
  <c r="X25" s="1"/>
  <c r="W8"/>
  <c r="W25" s="1"/>
  <c r="V8"/>
  <c r="V25" s="1"/>
  <c r="U8"/>
  <c r="U25" s="1"/>
  <c r="T8"/>
  <c r="T25" s="1"/>
  <c r="S8"/>
  <c r="S25" s="1"/>
  <c r="R8"/>
  <c r="R25" s="1"/>
  <c r="Q8"/>
  <c r="Q25" s="1"/>
  <c r="P8"/>
  <c r="P25" s="1"/>
  <c r="O8"/>
  <c r="O25" s="1"/>
  <c r="N8"/>
  <c r="N25" s="1"/>
  <c r="M8"/>
  <c r="M25" s="1"/>
  <c r="M34" s="1"/>
  <c r="L8"/>
  <c r="L25" s="1"/>
  <c r="L34" s="1"/>
  <c r="K8"/>
  <c r="K25" s="1"/>
  <c r="K34" s="1"/>
  <c r="J8"/>
  <c r="J25" s="1"/>
  <c r="J34" s="1"/>
  <c r="I8"/>
  <c r="I25" s="1"/>
  <c r="I34" s="1"/>
  <c r="H8"/>
  <c r="H25" s="1"/>
  <c r="H34" s="1"/>
  <c r="G8"/>
  <c r="G25" s="1"/>
  <c r="G34" s="1"/>
  <c r="F8"/>
  <c r="F25" s="1"/>
  <c r="F34" s="1"/>
  <c r="E8"/>
  <c r="E25" s="1"/>
  <c r="E34" s="1"/>
  <c r="D8"/>
  <c r="D25" s="1"/>
  <c r="D34" s="1"/>
  <c r="AC34" l="1"/>
  <c r="AC36" s="1"/>
  <c r="V34"/>
  <c r="V36" s="1"/>
  <c r="AD34"/>
  <c r="AD36" s="1"/>
  <c r="AL34"/>
  <c r="AL36" s="1"/>
  <c r="W34"/>
  <c r="W36" s="1"/>
  <c r="AE34"/>
  <c r="AE36" s="1"/>
  <c r="AM34"/>
  <c r="AM36" s="1"/>
  <c r="U34"/>
  <c r="U36" s="1"/>
  <c r="AK34"/>
  <c r="AK36" s="1"/>
  <c r="N34"/>
  <c r="N36" s="1"/>
  <c r="O34"/>
  <c r="O36" s="1"/>
  <c r="P34"/>
  <c r="P36"/>
  <c r="AF34"/>
  <c r="AF36"/>
  <c r="Q34"/>
  <c r="Q36"/>
  <c r="Y34"/>
  <c r="Y36" s="1"/>
  <c r="AG34"/>
  <c r="AG36"/>
  <c r="X34"/>
  <c r="X36"/>
  <c r="R34"/>
  <c r="R36"/>
  <c r="Z34"/>
  <c r="Z36" s="1"/>
  <c r="AH34"/>
  <c r="AH36"/>
  <c r="S34"/>
  <c r="S36" s="1"/>
  <c r="AA34"/>
  <c r="AA36" s="1"/>
  <c r="AI34"/>
  <c r="AI36" s="1"/>
  <c r="T34"/>
  <c r="T36" s="1"/>
  <c r="AB34"/>
  <c r="AB36" s="1"/>
  <c r="AJ34"/>
  <c r="AJ36" s="1"/>
  <c r="CV21"/>
  <c r="BZ21"/>
  <c r="CH21"/>
  <c r="CP21"/>
  <c r="CX21"/>
  <c r="CD25"/>
  <c r="CD36" s="1"/>
  <c r="CL25"/>
  <c r="CL36" s="1"/>
  <c r="CT25"/>
  <c r="CT36" s="1"/>
  <c r="K21"/>
  <c r="S21"/>
  <c r="AA21"/>
  <c r="AI21"/>
  <c r="AQ21"/>
  <c r="AY21"/>
  <c r="BG21"/>
  <c r="CA21"/>
  <c r="CI21"/>
  <c r="CQ21"/>
  <c r="CY21"/>
  <c r="CE25"/>
  <c r="CE36" s="1"/>
  <c r="CM25"/>
  <c r="CM36" s="1"/>
  <c r="CU25"/>
  <c r="CU36" s="1"/>
  <c r="D21"/>
  <c r="L21"/>
  <c r="T21"/>
  <c r="AB21"/>
  <c r="AJ21"/>
  <c r="AR21"/>
  <c r="AZ21"/>
  <c r="BH21"/>
  <c r="CB21"/>
  <c r="CJ21"/>
  <c r="CR21"/>
  <c r="CZ21"/>
  <c r="BX25"/>
  <c r="BX36" s="1"/>
  <c r="CF25"/>
  <c r="CF36" s="1"/>
  <c r="CN25"/>
  <c r="CN36" s="1"/>
  <c r="CV25"/>
  <c r="CV36" s="1"/>
  <c r="E21"/>
  <c r="M21"/>
  <c r="U21"/>
  <c r="AC21"/>
  <c r="AK21"/>
  <c r="AS21"/>
  <c r="BA21"/>
  <c r="BI21"/>
  <c r="CC21"/>
  <c r="CK21"/>
  <c r="CS21"/>
  <c r="BY25"/>
  <c r="BY36" s="1"/>
  <c r="CG25"/>
  <c r="CG36" s="1"/>
  <c r="CO25"/>
  <c r="CO36" s="1"/>
  <c r="CW25"/>
  <c r="CW36" s="1"/>
  <c r="F21"/>
  <c r="N21"/>
  <c r="V21"/>
  <c r="AD21"/>
  <c r="AL21"/>
  <c r="AT21"/>
  <c r="BB21"/>
  <c r="BJ21"/>
  <c r="G21"/>
  <c r="O21"/>
  <c r="W21"/>
  <c r="AE21"/>
  <c r="AM21"/>
  <c r="AU21"/>
  <c r="BC21"/>
  <c r="BK21"/>
  <c r="H21"/>
  <c r="P21"/>
  <c r="X21"/>
  <c r="AF21"/>
  <c r="AV21"/>
  <c r="BD21"/>
  <c r="I21"/>
  <c r="Q21"/>
  <c r="Y21"/>
  <c r="AG21"/>
  <c r="AW21"/>
  <c r="BE21"/>
</calcChain>
</file>

<file path=xl/sharedStrings.xml><?xml version="1.0" encoding="utf-8"?>
<sst xmlns="http://schemas.openxmlformats.org/spreadsheetml/2006/main" count="160" uniqueCount="64">
  <si>
    <t>ცხრილი 3. საქართველოს ნაერთი ბიუჯეტის ყოველთვიური მონაცემები</t>
  </si>
  <si>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</si>
  <si>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</si>
  <si>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</si>
  <si>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</si>
  <si>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</si>
  <si>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</si>
  <si>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</si>
  <si>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</si>
  <si>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</si>
  <si>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</si>
  <si>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</si>
  <si>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</si>
  <si>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</si>
  <si>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</si>
  <si>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</si>
  <si>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</si>
  <si>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</si>
  <si>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</si>
  <si>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</si>
  <si>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</si>
  <si>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</si>
  <si>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</si>
  <si>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</si>
  <si>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შემოსავლები</t>
  </si>
  <si>
    <t xml:space="preserve">   გადასახადები</t>
  </si>
  <si>
    <t xml:space="preserve">   სოციალური შენატანები</t>
  </si>
  <si>
    <t xml:space="preserve">   გრანტები</t>
  </si>
  <si>
    <t xml:space="preserve">   სხვა შემოსავლები</t>
  </si>
  <si>
    <t xml:space="preserve"> ხარჯები</t>
  </si>
  <si>
    <t xml:space="preserve">  შრომის ანაზღაურება</t>
  </si>
  <si>
    <t xml:space="preserve">  საქონელი და მომსახურება</t>
  </si>
  <si>
    <t xml:space="preserve">  პროცენტი</t>
  </si>
  <si>
    <t xml:space="preserve">  სუბსიდიები</t>
  </si>
  <si>
    <t xml:space="preserve">  გრანტები</t>
  </si>
  <si>
    <t xml:space="preserve">  სოციალური უზრუნველყოფა</t>
  </si>
  <si>
    <t xml:space="preserve">  სხვა ხარჯები</t>
  </si>
  <si>
    <t xml:space="preserve"> ბიუჯეტის საოპერაციო სალდო (1-2)</t>
  </si>
  <si>
    <t xml:space="preserve">  არაფინანსური აქტივების ცვლილება [31.1-31.2]</t>
  </si>
  <si>
    <t xml:space="preserve">   არაფინანსური აქტივების შეძენა</t>
  </si>
  <si>
    <t xml:space="preserve">   არაფინანსური აქტივების გაყიდვა</t>
  </si>
  <si>
    <t xml:space="preserve"> ბიუჯეტის მთლიანი სალდო [1-2-31]_პროფიციტი (+), დეფიციტი (-) </t>
  </si>
  <si>
    <t xml:space="preserve">  ფინანსური აქტივების ცვლილება (ნაშთების გამოკლებით)</t>
  </si>
  <si>
    <t>32x</t>
  </si>
  <si>
    <t xml:space="preserve">   საშინაო</t>
  </si>
  <si>
    <t>321x</t>
  </si>
  <si>
    <t xml:space="preserve">   საგარეო</t>
  </si>
  <si>
    <t>322x</t>
  </si>
  <si>
    <t xml:space="preserve">  მონეტარული ოქრო და  ნასესხობის სპეციალური უფლება</t>
  </si>
  <si>
    <t xml:space="preserve">  ვალდებულებების ცვლილება</t>
  </si>
  <si>
    <t xml:space="preserve">  საშინაო</t>
  </si>
  <si>
    <t xml:space="preserve">  საგარეო</t>
  </si>
  <si>
    <t xml:space="preserve">  ფინანსური  სახსრების  წმინდა შემოსულობა [-32+33]</t>
  </si>
  <si>
    <t xml:space="preserve">  ფულადი სახსრების  ნაშთების  ცვლილება [=3212+3222]</t>
  </si>
  <si>
    <t>სტატისტიკური ცდომილება</t>
  </si>
  <si>
    <t xml:space="preserve">მემორანდუმის მუხლები: </t>
  </si>
  <si>
    <t>მთლიანი  ხარჯები</t>
  </si>
  <si>
    <t>2m</t>
  </si>
  <si>
    <t>ვალის ნაშთისაანგარიშო  პერიოდის ბოლოსათვის</t>
  </si>
  <si>
    <t>6m35</t>
  </si>
  <si>
    <t>საშინაო</t>
  </si>
  <si>
    <t>6m351</t>
  </si>
  <si>
    <t>საგარეო</t>
  </si>
  <si>
    <t>6m352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</si>
</sst>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6">
    <font>
      <sz val="10"/>
      <name val="Arial"/>
    </font>
    <font>
      <b/>
      <sz val="11"/>
      <name val="Sylfaen"/>
      <family val="1"/>
    </font>
    <font>
      <b/>
      <sz val="10"/>
      <color indexed="12"/>
      <name val="Arial"/>
      <family val="2"/>
    </font>
    <font>
      <sz val="11"/>
      <name val="Sylfaen"/>
      <family val="1"/>
    </font>
    <font>
      <sz val="10"/>
      <name val="Sylfaen"/>
      <family val="1"/>
    </font>
    <font>
      <b/>
      <sz val="10"/>
      <name val="LitNusx"/>
      <family val="2"/>
    </font>
    <font>
      <b/>
      <sz val="10"/>
      <color indexed="12"/>
      <name val="Sylfaen"/>
      <family val="1"/>
    </font>
    <font>
      <sz val="9"/>
      <name val="Arial"/>
      <family val="2"/>
    </font>
    <font>
      <b/>
      <sz val="10"/>
      <name val="Sylfaen"/>
      <family val="1"/>
    </font>
    <font>
      <b/>
      <sz val="10"/>
      <color rgb="FF0000FF"/>
      <name val="Sylfae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2"/>
      <color rgb="FF000000"/>
      <name val="Sylfaen"/>
      <family val="1"/>
    </font>
    <font>
      <b/>
      <sz val="9"/>
      <name val="Arial"/>
      <family val="2"/>
      <charset val="204"/>
    </font>
    <font>
      <b/>
      <sz val="10"/>
      <color rgb="FFFF0000"/>
      <name val="Sylfaen"/>
      <family val="1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sz val="10"/>
      <color indexed="48"/>
      <name val="Arial"/>
      <family val="2"/>
    </font>
    <font>
      <b/>
      <sz val="9"/>
      <color indexed="10"/>
      <name val="Arial"/>
      <family val="2"/>
    </font>
    <font>
      <sz val="10"/>
      <name val="LitNusx"/>
      <family val="2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</font>
    <font>
      <b/>
      <sz val="11"/>
      <name val="LitNusx"/>
      <family val="2"/>
    </font>
    <font>
      <b/>
      <sz val="10"/>
      <color indexed="12"/>
      <name val="LitNusx"/>
      <family val="2"/>
    </font>
    <font>
      <b/>
      <sz val="9"/>
      <color indexed="12"/>
      <name val="LitNusx"/>
      <family val="2"/>
    </font>
    <font>
      <b/>
      <sz val="9"/>
      <name val="LitNusx"/>
      <family val="2"/>
    </font>
    <font>
      <b/>
      <sz val="9"/>
      <color indexed="12"/>
      <name val="Arial"/>
      <family val="2"/>
      <charset val="204"/>
    </font>
    <font>
      <b/>
      <sz val="12"/>
      <color indexed="8"/>
      <name val="LitNusx"/>
      <family val="2"/>
    </font>
    <font>
      <b/>
      <sz val="10"/>
      <color indexed="10"/>
      <name val="LitNusx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7" fillId="0" borderId="0" xfId="0" applyFont="1" applyBorder="1"/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Border="1"/>
    <xf numFmtId="0" fontId="4" fillId="0" borderId="1" xfId="0" applyFont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4" fontId="11" fillId="0" borderId="0" xfId="0" applyNumberFormat="1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 indent="1"/>
    </xf>
    <xf numFmtId="165" fontId="12" fillId="0" borderId="1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164" fontId="17" fillId="0" borderId="0" xfId="0" applyNumberFormat="1" applyFont="1" applyBorder="1" applyAlignment="1" applyProtection="1">
      <alignment horizontal="center"/>
      <protection locked="0"/>
    </xf>
    <xf numFmtId="165" fontId="11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165" fontId="1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3" fontId="15" fillId="0" borderId="0" xfId="0" applyNumberFormat="1" applyFont="1" applyFill="1" applyBorder="1"/>
    <xf numFmtId="0" fontId="10" fillId="0" borderId="0" xfId="0" applyFont="1" applyBorder="1"/>
    <xf numFmtId="0" fontId="10" fillId="0" borderId="1" xfId="0" applyFont="1" applyBorder="1"/>
    <xf numFmtId="165" fontId="10" fillId="0" borderId="0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4" fillId="0" borderId="0" xfId="0" applyFont="1" applyBorder="1"/>
    <xf numFmtId="164" fontId="7" fillId="0" borderId="1" xfId="0" applyNumberFormat="1" applyFont="1" applyBorder="1"/>
    <xf numFmtId="0" fontId="20" fillId="0" borderId="0" xfId="0" applyFont="1" applyAlignment="1">
      <alignment vertical="center"/>
    </xf>
    <xf numFmtId="0" fontId="21" fillId="0" borderId="0" xfId="0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164" fontId="22" fillId="2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/>
    <xf numFmtId="164" fontId="23" fillId="0" borderId="0" xfId="0" applyNumberFormat="1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3" fontId="15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/>
    <xf numFmtId="0" fontId="25" fillId="0" borderId="0" xfId="0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indent="1"/>
    </xf>
    <xf numFmtId="165" fontId="28" fillId="0" borderId="0" xfId="0" applyNumberFormat="1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indent="1"/>
    </xf>
    <xf numFmtId="164" fontId="10" fillId="0" borderId="0" xfId="0" applyNumberFormat="1" applyFont="1" applyFill="1" applyBorder="1" applyAlignment="1"/>
    <xf numFmtId="164" fontId="25" fillId="0" borderId="0" xfId="0" applyNumberFormat="1" applyFont="1" applyFill="1" applyBorder="1" applyAlignment="1"/>
    <xf numFmtId="164" fontId="10" fillId="0" borderId="0" xfId="0" applyNumberFormat="1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/>
    <xf numFmtId="0" fontId="29" fillId="0" borderId="0" xfId="0" applyFont="1" applyBorder="1" applyAlignment="1">
      <alignment horizontal="center" vertical="center" wrapText="1"/>
    </xf>
    <xf numFmtId="165" fontId="0" fillId="0" borderId="0" xfId="0" applyNumberFormat="1" applyBorder="1"/>
    <xf numFmtId="0" fontId="25" fillId="0" borderId="0" xfId="0" applyFont="1" applyBorder="1"/>
    <xf numFmtId="1" fontId="31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32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right"/>
    </xf>
    <xf numFmtId="0" fontId="19" fillId="0" borderId="0" xfId="0" applyFont="1" applyBorder="1"/>
    <xf numFmtId="0" fontId="30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 wrapText="1" indent="1"/>
    </xf>
    <xf numFmtId="3" fontId="30" fillId="0" borderId="0" xfId="0" applyNumberFormat="1" applyFont="1" applyFill="1" applyBorder="1" applyAlignment="1">
      <alignment horizontal="left" wrapText="1"/>
    </xf>
    <xf numFmtId="165" fontId="3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34" fillId="0" borderId="0" xfId="0" applyFont="1" applyAlignment="1">
      <alignment wrapText="1"/>
    </xf>
    <xf numFmtId="0" fontId="35" fillId="0" borderId="0" xfId="0" applyFont="1" applyFill="1" applyBorder="1" applyAlignment="1">
      <alignment horizontal="left"/>
    </xf>
    <xf numFmtId="165" fontId="10" fillId="0" borderId="2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/>
    <xf numFmtId="164" fontId="10" fillId="0" borderId="0" xfId="0" applyNumberFormat="1" applyFont="1" applyBorder="1"/>
    <xf numFmtId="164" fontId="0" fillId="0" borderId="0" xfId="0" applyNumberFormat="1"/>
    <xf numFmtId="1" fontId="30" fillId="0" borderId="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6.30.2014/questr2014-1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6.30.2014/questr2014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CS Instructions"/>
      <sheetName val="Coverpage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Annex1"/>
      <sheetName val="Annex2"/>
      <sheetName val="OtherThanCashData Checks Report"/>
      <sheetName val="Cash Data Checks Report"/>
    </sheetNames>
    <sheetDataSet>
      <sheetData sheetId="0"/>
      <sheetData sheetId="1"/>
      <sheetData sheetId="2"/>
      <sheetData sheetId="3">
        <row r="10">
          <cell r="D10">
            <v>512.9</v>
          </cell>
        </row>
        <row r="24">
          <cell r="L24">
            <v>31.700000000000003</v>
          </cell>
        </row>
        <row r="29">
          <cell r="L29">
            <v>10.108000000000001</v>
          </cell>
        </row>
        <row r="42">
          <cell r="L42">
            <v>29.500000000000004</v>
          </cell>
        </row>
        <row r="43">
          <cell r="L43">
            <v>-23.200000000000003</v>
          </cell>
        </row>
        <row r="44">
          <cell r="L44">
            <v>0.39999999999999414</v>
          </cell>
        </row>
        <row r="45">
          <cell r="L45">
            <v>91.308000000000021</v>
          </cell>
        </row>
      </sheetData>
      <sheetData sheetId="4">
        <row r="9">
          <cell r="L9">
            <v>527.1</v>
          </cell>
        </row>
        <row r="42">
          <cell r="H42">
            <v>0</v>
          </cell>
        </row>
        <row r="52">
          <cell r="L52">
            <v>1</v>
          </cell>
        </row>
        <row r="62">
          <cell r="L62">
            <v>36.5</v>
          </cell>
        </row>
      </sheetData>
      <sheetData sheetId="5">
        <row r="9">
          <cell r="L9">
            <v>116.3</v>
          </cell>
        </row>
        <row r="14">
          <cell r="L14">
            <v>55.599999999999994</v>
          </cell>
        </row>
        <row r="16">
          <cell r="L16">
            <v>22.5</v>
          </cell>
        </row>
        <row r="20">
          <cell r="L20">
            <v>35.700000000000003</v>
          </cell>
        </row>
        <row r="23">
          <cell r="L23">
            <v>3</v>
          </cell>
        </row>
        <row r="33">
          <cell r="L33">
            <v>207</v>
          </cell>
        </row>
        <row r="37">
          <cell r="L37">
            <v>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CS Instructions"/>
      <sheetName val="Coverpage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Annex1"/>
      <sheetName val="Annex2"/>
      <sheetName val="OtherThanCashData Checks Report"/>
      <sheetName val="Cash Data Checks Report"/>
    </sheetNames>
    <sheetDataSet>
      <sheetData sheetId="0"/>
      <sheetData sheetId="1"/>
      <sheetData sheetId="2"/>
      <sheetData sheetId="3">
        <row r="39">
          <cell r="D3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DG218"/>
  <sheetViews>
    <sheetView tabSelected="1" topLeftCell="B1" workbookViewId="0">
      <pane xSplit="2" topLeftCell="CS1" activePane="topRight" state="frozen"/>
      <selection activeCell="B1" sqref="B1"/>
      <selection pane="topRight" activeCell="CB9" sqref="BX9:CB9"/>
    </sheetView>
  </sheetViews>
  <sheetFormatPr defaultRowHeight="12.75"/>
  <cols>
    <col min="2" max="2" width="45.7109375" customWidth="1"/>
    <col min="5" max="5" width="13.140625" customWidth="1"/>
    <col min="11" max="11" width="10.7109375" customWidth="1"/>
    <col min="12" max="12" width="13.28515625" customWidth="1"/>
    <col min="13" max="13" width="13.5703125" customWidth="1"/>
    <col min="14" max="14" width="11.42578125" customWidth="1"/>
    <col min="15" max="15" width="13.140625" customWidth="1"/>
    <col min="17" max="17" width="13.42578125" customWidth="1"/>
    <col min="23" max="23" width="10.42578125" customWidth="1"/>
    <col min="24" max="24" width="13.85546875" customWidth="1"/>
    <col min="25" max="25" width="13" customWidth="1"/>
    <col min="26" max="26" width="11" customWidth="1"/>
    <col min="27" max="27" width="13" customWidth="1"/>
    <col min="29" max="29" width="13" customWidth="1"/>
    <col min="35" max="35" width="11.28515625" customWidth="1"/>
    <col min="36" max="36" width="14.42578125" customWidth="1"/>
    <col min="37" max="37" width="13.140625" customWidth="1"/>
    <col min="38" max="38" width="10.42578125" customWidth="1"/>
    <col min="39" max="39" width="11.7109375" customWidth="1"/>
    <col min="41" max="41" width="12.5703125" customWidth="1"/>
    <col min="47" max="47" width="10.5703125" customWidth="1"/>
    <col min="48" max="48" width="13.5703125" customWidth="1"/>
    <col min="49" max="49" width="13.7109375" customWidth="1"/>
    <col min="50" max="50" width="11.7109375" customWidth="1"/>
    <col min="51" max="51" width="12.42578125" customWidth="1"/>
    <col min="53" max="53" width="13.5703125" customWidth="1"/>
    <col min="59" max="59" width="9.85546875" customWidth="1"/>
    <col min="60" max="60" width="14" customWidth="1"/>
    <col min="61" max="61" width="13.42578125" customWidth="1"/>
    <col min="62" max="62" width="11.28515625" customWidth="1"/>
    <col min="63" max="63" width="11.7109375" customWidth="1"/>
    <col min="65" max="65" width="13" customWidth="1"/>
    <col min="71" max="71" width="11" customWidth="1"/>
    <col min="72" max="72" width="13.28515625" customWidth="1"/>
    <col min="73" max="73" width="12.7109375" customWidth="1"/>
    <col min="74" max="74" width="11.140625" customWidth="1"/>
    <col min="75" max="75" width="12.7109375" customWidth="1"/>
    <col min="77" max="77" width="13.42578125" customWidth="1"/>
    <col min="83" max="83" width="10.42578125" customWidth="1"/>
    <col min="84" max="84" width="13" customWidth="1"/>
    <col min="85" max="85" width="12.7109375" customWidth="1"/>
    <col min="86" max="86" width="11.28515625" customWidth="1"/>
    <col min="87" max="87" width="12.5703125" customWidth="1"/>
    <col min="88" max="88" width="9.85546875" customWidth="1"/>
    <col min="89" max="89" width="13.42578125" customWidth="1"/>
    <col min="95" max="95" width="11" customWidth="1"/>
    <col min="96" max="96" width="13.7109375" customWidth="1"/>
    <col min="97" max="97" width="12.28515625" customWidth="1"/>
    <col min="98" max="98" width="11" customWidth="1"/>
    <col min="99" max="99" width="11.7109375" customWidth="1"/>
    <col min="101" max="101" width="13.42578125" customWidth="1"/>
    <col min="107" max="107" width="11.28515625" customWidth="1"/>
    <col min="108" max="108" width="13" customWidth="1"/>
    <col min="109" max="109" width="13.85546875" customWidth="1"/>
    <col min="110" max="110" width="13.140625" customWidth="1"/>
    <col min="111" max="111" width="13.28515625" customWidth="1"/>
  </cols>
  <sheetData>
    <row r="4" spans="2:111" s="2" customFormat="1" ht="48.75" customHeight="1">
      <c r="B4" s="1" t="s">
        <v>0</v>
      </c>
      <c r="P4" s="3"/>
      <c r="BX4" s="4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2:111" s="2" customFormat="1" ht="15">
      <c r="B5" s="6"/>
      <c r="P5" s="3"/>
    </row>
    <row r="6" spans="2:111" s="7" customFormat="1" ht="15">
      <c r="B6" s="133" t="s">
        <v>1</v>
      </c>
      <c r="C6" s="131" t="s">
        <v>2</v>
      </c>
      <c r="D6" s="129" t="s">
        <v>3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8" t="s">
        <v>4</v>
      </c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 t="s">
        <v>5</v>
      </c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 t="s">
        <v>6</v>
      </c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8" t="s">
        <v>7</v>
      </c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8" t="s">
        <v>8</v>
      </c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8" t="s">
        <v>9</v>
      </c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8" t="s">
        <v>10</v>
      </c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8" t="s">
        <v>11</v>
      </c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</row>
    <row r="7" spans="2:111" s="7" customFormat="1" ht="30">
      <c r="B7" s="133"/>
      <c r="C7" s="131"/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8" t="s">
        <v>17</v>
      </c>
      <c r="J7" s="8" t="s">
        <v>18</v>
      </c>
      <c r="K7" s="8" t="s">
        <v>19</v>
      </c>
      <c r="L7" s="8" t="s">
        <v>20</v>
      </c>
      <c r="M7" s="8" t="s">
        <v>21</v>
      </c>
      <c r="N7" s="8" t="s">
        <v>22</v>
      </c>
      <c r="O7" s="8" t="s">
        <v>23</v>
      </c>
      <c r="P7" s="8" t="s">
        <v>12</v>
      </c>
      <c r="Q7" s="8" t="s">
        <v>13</v>
      </c>
      <c r="R7" s="8" t="s">
        <v>14</v>
      </c>
      <c r="S7" s="8" t="s">
        <v>15</v>
      </c>
      <c r="T7" s="8" t="s">
        <v>16</v>
      </c>
      <c r="U7" s="8" t="s">
        <v>17</v>
      </c>
      <c r="V7" s="8" t="s">
        <v>18</v>
      </c>
      <c r="W7" s="8" t="s">
        <v>19</v>
      </c>
      <c r="X7" s="8" t="s">
        <v>20</v>
      </c>
      <c r="Y7" s="8" t="s">
        <v>21</v>
      </c>
      <c r="Z7" s="8" t="s">
        <v>22</v>
      </c>
      <c r="AA7" s="8" t="s">
        <v>23</v>
      </c>
      <c r="AB7" s="8" t="s">
        <v>12</v>
      </c>
      <c r="AC7" s="8" t="s">
        <v>13</v>
      </c>
      <c r="AD7" s="8" t="s">
        <v>14</v>
      </c>
      <c r="AE7" s="8" t="s">
        <v>15</v>
      </c>
      <c r="AF7" s="8" t="s">
        <v>16</v>
      </c>
      <c r="AG7" s="8" t="s">
        <v>17</v>
      </c>
      <c r="AH7" s="8" t="s">
        <v>18</v>
      </c>
      <c r="AI7" s="8" t="s">
        <v>19</v>
      </c>
      <c r="AJ7" s="8" t="s">
        <v>20</v>
      </c>
      <c r="AK7" s="8" t="s">
        <v>21</v>
      </c>
      <c r="AL7" s="8" t="s">
        <v>22</v>
      </c>
      <c r="AM7" s="8" t="s">
        <v>23</v>
      </c>
      <c r="AN7" s="8" t="s">
        <v>12</v>
      </c>
      <c r="AO7" s="8" t="s">
        <v>13</v>
      </c>
      <c r="AP7" s="8" t="s">
        <v>14</v>
      </c>
      <c r="AQ7" s="8" t="s">
        <v>15</v>
      </c>
      <c r="AR7" s="8" t="s">
        <v>16</v>
      </c>
      <c r="AS7" s="8" t="s">
        <v>17</v>
      </c>
      <c r="AT7" s="8" t="s">
        <v>18</v>
      </c>
      <c r="AU7" s="8" t="s">
        <v>19</v>
      </c>
      <c r="AV7" s="8" t="s">
        <v>20</v>
      </c>
      <c r="AW7" s="8" t="s">
        <v>21</v>
      </c>
      <c r="AX7" s="8" t="s">
        <v>22</v>
      </c>
      <c r="AY7" s="8" t="s">
        <v>23</v>
      </c>
      <c r="AZ7" s="8" t="s">
        <v>12</v>
      </c>
      <c r="BA7" s="8" t="s">
        <v>13</v>
      </c>
      <c r="BB7" s="8" t="s">
        <v>14</v>
      </c>
      <c r="BC7" s="8" t="s">
        <v>15</v>
      </c>
      <c r="BD7" s="8" t="s">
        <v>16</v>
      </c>
      <c r="BE7" s="8" t="s">
        <v>17</v>
      </c>
      <c r="BF7" s="8" t="s">
        <v>18</v>
      </c>
      <c r="BG7" s="8" t="s">
        <v>19</v>
      </c>
      <c r="BH7" s="8" t="s">
        <v>20</v>
      </c>
      <c r="BI7" s="8" t="s">
        <v>21</v>
      </c>
      <c r="BJ7" s="8" t="s">
        <v>22</v>
      </c>
      <c r="BK7" s="8" t="s">
        <v>23</v>
      </c>
      <c r="BL7" s="9" t="s">
        <v>12</v>
      </c>
      <c r="BM7" s="8" t="s">
        <v>13</v>
      </c>
      <c r="BN7" s="8" t="s">
        <v>14</v>
      </c>
      <c r="BO7" s="8" t="s">
        <v>15</v>
      </c>
      <c r="BP7" s="8" t="s">
        <v>16</v>
      </c>
      <c r="BQ7" s="8" t="s">
        <v>17</v>
      </c>
      <c r="BR7" s="8" t="s">
        <v>18</v>
      </c>
      <c r="BS7" s="8" t="s">
        <v>19</v>
      </c>
      <c r="BT7" s="8" t="s">
        <v>20</v>
      </c>
      <c r="BU7" s="8" t="s">
        <v>21</v>
      </c>
      <c r="BV7" s="8" t="s">
        <v>22</v>
      </c>
      <c r="BW7" s="8" t="s">
        <v>23</v>
      </c>
      <c r="BX7" s="9" t="s">
        <v>12</v>
      </c>
      <c r="BY7" s="8" t="s">
        <v>13</v>
      </c>
      <c r="BZ7" s="8" t="s">
        <v>14</v>
      </c>
      <c r="CA7" s="8" t="s">
        <v>15</v>
      </c>
      <c r="CB7" s="8" t="s">
        <v>16</v>
      </c>
      <c r="CC7" s="8" t="s">
        <v>17</v>
      </c>
      <c r="CD7" s="8" t="s">
        <v>18</v>
      </c>
      <c r="CE7" s="8" t="s">
        <v>19</v>
      </c>
      <c r="CF7" s="8" t="s">
        <v>20</v>
      </c>
      <c r="CG7" s="8" t="s">
        <v>21</v>
      </c>
      <c r="CH7" s="8" t="s">
        <v>22</v>
      </c>
      <c r="CI7" s="8" t="s">
        <v>23</v>
      </c>
      <c r="CJ7" s="9" t="s">
        <v>12</v>
      </c>
      <c r="CK7" s="8" t="s">
        <v>13</v>
      </c>
      <c r="CL7" s="8" t="s">
        <v>14</v>
      </c>
      <c r="CM7" s="8" t="s">
        <v>15</v>
      </c>
      <c r="CN7" s="8" t="s">
        <v>16</v>
      </c>
      <c r="CO7" s="8" t="s">
        <v>17</v>
      </c>
      <c r="CP7" s="8" t="s">
        <v>18</v>
      </c>
      <c r="CQ7" s="8" t="s">
        <v>19</v>
      </c>
      <c r="CR7" s="8" t="s">
        <v>20</v>
      </c>
      <c r="CS7" s="8" t="s">
        <v>21</v>
      </c>
      <c r="CT7" s="8" t="s">
        <v>22</v>
      </c>
      <c r="CU7" s="8" t="s">
        <v>23</v>
      </c>
      <c r="CV7" s="9" t="s">
        <v>12</v>
      </c>
      <c r="CW7" s="8" t="s">
        <v>13</v>
      </c>
      <c r="CX7" s="8" t="s">
        <v>14</v>
      </c>
      <c r="CY7" s="8" t="s">
        <v>15</v>
      </c>
      <c r="CZ7" s="8" t="s">
        <v>16</v>
      </c>
      <c r="DA7" s="8" t="s">
        <v>17</v>
      </c>
      <c r="DB7" s="8" t="s">
        <v>18</v>
      </c>
      <c r="DC7" s="8" t="s">
        <v>19</v>
      </c>
      <c r="DD7" s="8" t="s">
        <v>20</v>
      </c>
      <c r="DE7" s="8" t="s">
        <v>21</v>
      </c>
      <c r="DF7" s="8" t="s">
        <v>22</v>
      </c>
      <c r="DG7" s="8" t="s">
        <v>23</v>
      </c>
    </row>
    <row r="8" spans="2:111" s="7" customFormat="1" ht="15">
      <c r="B8" s="10" t="s">
        <v>24</v>
      </c>
      <c r="C8" s="11">
        <v>1</v>
      </c>
      <c r="D8" s="5">
        <f>SUM(D9:D12)</f>
        <v>179.2</v>
      </c>
      <c r="E8" s="5">
        <f t="shared" ref="E8:BP8" si="0">SUM(E9:E12)</f>
        <v>202.1</v>
      </c>
      <c r="F8" s="5">
        <f t="shared" si="0"/>
        <v>417.4</v>
      </c>
      <c r="G8" s="5">
        <f t="shared" si="0"/>
        <v>255.9</v>
      </c>
      <c r="H8" s="5">
        <f t="shared" si="0"/>
        <v>334.8</v>
      </c>
      <c r="I8" s="5">
        <f t="shared" si="0"/>
        <v>295.2999999999999</v>
      </c>
      <c r="J8" s="5">
        <f t="shared" si="0"/>
        <v>317.3</v>
      </c>
      <c r="K8" s="5">
        <f t="shared" si="0"/>
        <v>370.9</v>
      </c>
      <c r="L8" s="5">
        <f t="shared" si="0"/>
        <v>341.1</v>
      </c>
      <c r="M8" s="5">
        <f t="shared" si="0"/>
        <v>312.09999999999997</v>
      </c>
      <c r="N8" s="5">
        <f t="shared" si="0"/>
        <v>310.8</v>
      </c>
      <c r="O8" s="5">
        <f t="shared" si="0"/>
        <v>513.29999999999995</v>
      </c>
      <c r="P8" s="4">
        <f t="shared" si="0"/>
        <v>403.6</v>
      </c>
      <c r="Q8" s="5">
        <f t="shared" si="0"/>
        <v>303.89999999999998</v>
      </c>
      <c r="R8" s="5">
        <f t="shared" si="0"/>
        <v>456.6</v>
      </c>
      <c r="S8" s="5">
        <f t="shared" si="0"/>
        <v>368.19999999999993</v>
      </c>
      <c r="T8" s="5">
        <f t="shared" si="0"/>
        <v>421.20000000000005</v>
      </c>
      <c r="U8" s="5">
        <f t="shared" si="0"/>
        <v>398.40000000000003</v>
      </c>
      <c r="V8" s="5">
        <f t="shared" si="0"/>
        <v>484.19999999999993</v>
      </c>
      <c r="W8" s="5">
        <f t="shared" si="0"/>
        <v>349.80000000000052</v>
      </c>
      <c r="X8" s="5">
        <f t="shared" si="0"/>
        <v>432.59999999999997</v>
      </c>
      <c r="Y8" s="5">
        <f t="shared" si="0"/>
        <v>415.49999999999909</v>
      </c>
      <c r="Z8" s="5">
        <f t="shared" si="0"/>
        <v>384.80000000000007</v>
      </c>
      <c r="AA8" s="5">
        <f t="shared" si="0"/>
        <v>553.89999999999986</v>
      </c>
      <c r="AB8" s="4">
        <f t="shared" si="0"/>
        <v>333.8</v>
      </c>
      <c r="AC8" s="5">
        <f t="shared" si="0"/>
        <v>400.23</v>
      </c>
      <c r="AD8" s="12">
        <f t="shared" si="0"/>
        <v>575.17000000000007</v>
      </c>
      <c r="AE8" s="12">
        <f t="shared" si="0"/>
        <v>450.3</v>
      </c>
      <c r="AF8" s="12">
        <f t="shared" si="0"/>
        <v>483.1</v>
      </c>
      <c r="AG8" s="12">
        <f t="shared" si="0"/>
        <v>468.59999999999997</v>
      </c>
      <c r="AH8" s="12">
        <f t="shared" si="0"/>
        <v>500.40000000000003</v>
      </c>
      <c r="AI8" s="12">
        <f t="shared" si="0"/>
        <v>342.70000000000067</v>
      </c>
      <c r="AJ8" s="12">
        <f t="shared" si="0"/>
        <v>475.79999999999995</v>
      </c>
      <c r="AK8" s="12">
        <f t="shared" si="0"/>
        <v>423.80000000000013</v>
      </c>
      <c r="AL8" s="12">
        <f t="shared" si="0"/>
        <v>824.30000000000007</v>
      </c>
      <c r="AM8" s="12">
        <f t="shared" si="0"/>
        <v>576.00000000000011</v>
      </c>
      <c r="AN8" s="13">
        <f t="shared" si="0"/>
        <v>295.8</v>
      </c>
      <c r="AO8" s="12">
        <f t="shared" si="0"/>
        <v>303.70000000000005</v>
      </c>
      <c r="AP8" s="14">
        <f t="shared" si="0"/>
        <v>656.4</v>
      </c>
      <c r="AQ8" s="14">
        <f t="shared" si="0"/>
        <v>360.1</v>
      </c>
      <c r="AR8" s="14">
        <f t="shared" si="0"/>
        <v>368.8</v>
      </c>
      <c r="AS8" s="5">
        <f t="shared" si="0"/>
        <v>398.5</v>
      </c>
      <c r="AT8" s="5">
        <f t="shared" si="0"/>
        <v>455.90000000000003</v>
      </c>
      <c r="AU8" s="5">
        <f t="shared" si="0"/>
        <v>387.40000000000066</v>
      </c>
      <c r="AV8" s="5">
        <f t="shared" si="0"/>
        <v>449.99999999999886</v>
      </c>
      <c r="AW8" s="5">
        <f t="shared" si="0"/>
        <v>418.00000000000085</v>
      </c>
      <c r="AX8" s="5">
        <f t="shared" si="0"/>
        <v>424.79999999999995</v>
      </c>
      <c r="AY8" s="5">
        <f t="shared" si="0"/>
        <v>745.10000000000036</v>
      </c>
      <c r="AZ8" s="4">
        <f t="shared" si="0"/>
        <v>367.1</v>
      </c>
      <c r="BA8" s="5">
        <f t="shared" si="0"/>
        <v>351.40000000000009</v>
      </c>
      <c r="BB8" s="5">
        <f t="shared" si="0"/>
        <v>599.59999999999991</v>
      </c>
      <c r="BC8" s="5">
        <f t="shared" si="0"/>
        <v>472.89999999999986</v>
      </c>
      <c r="BD8" s="5">
        <f t="shared" si="0"/>
        <v>446.10000000000036</v>
      </c>
      <c r="BE8" s="5">
        <f t="shared" si="0"/>
        <v>517.39999999999975</v>
      </c>
      <c r="BF8" s="5">
        <f t="shared" si="0"/>
        <v>454.89999999999981</v>
      </c>
      <c r="BG8" s="5">
        <f t="shared" si="0"/>
        <v>513.1000000000007</v>
      </c>
      <c r="BH8" s="5">
        <f t="shared" si="0"/>
        <v>512.99999999999932</v>
      </c>
      <c r="BI8" s="5">
        <f t="shared" si="0"/>
        <v>446.2999999999999</v>
      </c>
      <c r="BJ8" s="5">
        <f t="shared" si="0"/>
        <v>547.39999999999952</v>
      </c>
      <c r="BK8" s="5">
        <f t="shared" si="0"/>
        <v>636.70000000000095</v>
      </c>
      <c r="BL8" s="4">
        <f t="shared" si="0"/>
        <v>464.4</v>
      </c>
      <c r="BM8" s="5">
        <f t="shared" si="0"/>
        <v>429.79999999999995</v>
      </c>
      <c r="BN8" s="5">
        <f t="shared" si="0"/>
        <v>869.60000000000014</v>
      </c>
      <c r="BO8" s="5">
        <f t="shared" si="0"/>
        <v>499.19999999999959</v>
      </c>
      <c r="BP8" s="5">
        <f t="shared" si="0"/>
        <v>537.8000000000003</v>
      </c>
      <c r="BQ8" s="5">
        <f t="shared" ref="BQ8:CZ8" si="1">SUM(BQ9:BQ12)</f>
        <v>585.0999999999998</v>
      </c>
      <c r="BR8" s="5">
        <f t="shared" si="1"/>
        <v>517.40000000000055</v>
      </c>
      <c r="BS8" s="5">
        <f t="shared" si="1"/>
        <v>510.89999999999975</v>
      </c>
      <c r="BT8" s="5">
        <f t="shared" si="1"/>
        <v>612.69999999999982</v>
      </c>
      <c r="BU8" s="5">
        <f t="shared" si="1"/>
        <v>525.50000000000045</v>
      </c>
      <c r="BV8" s="5">
        <f t="shared" si="1"/>
        <v>568.0999999999998</v>
      </c>
      <c r="BW8" s="5">
        <f t="shared" si="1"/>
        <v>753.20000000000016</v>
      </c>
      <c r="BX8" s="4">
        <f t="shared" si="1"/>
        <v>583.81999999999994</v>
      </c>
      <c r="BY8" s="5">
        <f t="shared" si="1"/>
        <v>429.67999999999984</v>
      </c>
      <c r="BZ8" s="5">
        <f t="shared" si="1"/>
        <v>746.60000000000014</v>
      </c>
      <c r="CA8" s="5">
        <f t="shared" si="1"/>
        <v>532.79999999999995</v>
      </c>
      <c r="CB8" s="5">
        <f t="shared" si="1"/>
        <v>608.30000000000075</v>
      </c>
      <c r="CC8" s="5">
        <f t="shared" si="1"/>
        <v>624.4</v>
      </c>
      <c r="CD8" s="5">
        <f t="shared" si="1"/>
        <v>661.49999999999955</v>
      </c>
      <c r="CE8" s="5">
        <f t="shared" si="1"/>
        <v>659.89999999999941</v>
      </c>
      <c r="CF8" s="5">
        <f t="shared" si="1"/>
        <v>676.40000000000077</v>
      </c>
      <c r="CG8" s="5">
        <f t="shared" si="1"/>
        <v>608.59999999999934</v>
      </c>
      <c r="CH8" s="5">
        <f t="shared" si="1"/>
        <v>613.5249500000001</v>
      </c>
      <c r="CI8" s="5">
        <f t="shared" si="1"/>
        <v>814.47505000000012</v>
      </c>
      <c r="CJ8" s="4">
        <f t="shared" si="1"/>
        <v>532.5</v>
      </c>
      <c r="CK8" s="5">
        <f t="shared" si="1"/>
        <v>431</v>
      </c>
      <c r="CL8" s="5">
        <f t="shared" si="1"/>
        <v>789.60000000000014</v>
      </c>
      <c r="CM8" s="5">
        <f t="shared" si="1"/>
        <v>529.29999999999961</v>
      </c>
      <c r="CN8" s="5">
        <f t="shared" si="1"/>
        <v>606.30000000000018</v>
      </c>
      <c r="CO8" s="5">
        <f t="shared" si="1"/>
        <v>571.79999999999995</v>
      </c>
      <c r="CP8" s="5">
        <f t="shared" si="1"/>
        <v>681.6999999999997</v>
      </c>
      <c r="CQ8" s="5">
        <f t="shared" si="1"/>
        <v>527.40000000000077</v>
      </c>
      <c r="CR8" s="5">
        <f t="shared" si="1"/>
        <v>664.09999999999923</v>
      </c>
      <c r="CS8" s="5">
        <f t="shared" si="1"/>
        <v>554.2999999999995</v>
      </c>
      <c r="CT8" s="5">
        <f t="shared" si="1"/>
        <v>591.70000000000095</v>
      </c>
      <c r="CU8" s="5">
        <f t="shared" si="1"/>
        <v>954.5999999999998</v>
      </c>
      <c r="CV8" s="4">
        <f t="shared" si="1"/>
        <v>564.6</v>
      </c>
      <c r="CW8" s="5">
        <f t="shared" si="1"/>
        <v>486.19999999999993</v>
      </c>
      <c r="CX8" s="5">
        <f t="shared" si="1"/>
        <v>780.4</v>
      </c>
      <c r="CY8" s="5">
        <f t="shared" si="1"/>
        <v>569.30000000000007</v>
      </c>
      <c r="CZ8" s="5">
        <f t="shared" si="1"/>
        <v>657.70000000000027</v>
      </c>
      <c r="DA8" s="15"/>
      <c r="DB8" s="15"/>
    </row>
    <row r="9" spans="2:111" s="7" customFormat="1" ht="15">
      <c r="B9" s="16" t="s">
        <v>25</v>
      </c>
      <c r="C9" s="17">
        <v>11</v>
      </c>
      <c r="D9" s="18">
        <v>134.4</v>
      </c>
      <c r="E9" s="18">
        <v>143.9</v>
      </c>
      <c r="F9" s="18">
        <v>234.7</v>
      </c>
      <c r="G9" s="18">
        <v>196.2</v>
      </c>
      <c r="H9" s="18">
        <v>250.6</v>
      </c>
      <c r="I9" s="19">
        <v>219.2</v>
      </c>
      <c r="J9" s="19">
        <v>239.9</v>
      </c>
      <c r="K9" s="19">
        <v>233.5</v>
      </c>
      <c r="L9" s="19">
        <v>250.8</v>
      </c>
      <c r="M9" s="19">
        <v>228.9</v>
      </c>
      <c r="N9" s="19">
        <v>221.3</v>
      </c>
      <c r="O9" s="18">
        <v>293.2</v>
      </c>
      <c r="P9" s="20">
        <v>263.8</v>
      </c>
      <c r="Q9" s="21">
        <v>217.2</v>
      </c>
      <c r="R9" s="21">
        <v>326.8</v>
      </c>
      <c r="S9" s="21">
        <v>257.7</v>
      </c>
      <c r="T9" s="22">
        <v>320.10000000000002</v>
      </c>
      <c r="U9" s="22">
        <v>304</v>
      </c>
      <c r="V9" s="22">
        <v>363.6</v>
      </c>
      <c r="W9" s="23">
        <v>288.90000000000055</v>
      </c>
      <c r="X9" s="19">
        <v>332.3</v>
      </c>
      <c r="Y9" s="22">
        <v>288.49999999999909</v>
      </c>
      <c r="Z9" s="22">
        <v>298.10000000000002</v>
      </c>
      <c r="AA9" s="22">
        <v>408</v>
      </c>
      <c r="AB9" s="20">
        <v>303.5</v>
      </c>
      <c r="AC9" s="22">
        <v>319.60000000000002</v>
      </c>
      <c r="AD9" s="18">
        <v>499.5</v>
      </c>
      <c r="AE9" s="22">
        <v>407.6</v>
      </c>
      <c r="AF9" s="21">
        <v>442.5</v>
      </c>
      <c r="AG9" s="22">
        <v>415.3</v>
      </c>
      <c r="AH9" s="22">
        <v>459.1</v>
      </c>
      <c r="AI9" s="22">
        <v>316.30000000000064</v>
      </c>
      <c r="AJ9" s="22">
        <v>408.1</v>
      </c>
      <c r="AK9" s="22">
        <v>367.2</v>
      </c>
      <c r="AL9" s="22">
        <v>366.6</v>
      </c>
      <c r="AM9" s="22">
        <v>447.4</v>
      </c>
      <c r="AN9" s="24">
        <v>275.10000000000002</v>
      </c>
      <c r="AO9" s="21">
        <v>274.8</v>
      </c>
      <c r="AP9" s="21">
        <v>589.5</v>
      </c>
      <c r="AQ9" s="22">
        <v>326.39999999999998</v>
      </c>
      <c r="AR9" s="22">
        <v>328.7</v>
      </c>
      <c r="AS9" s="22">
        <v>340.8</v>
      </c>
      <c r="AT9" s="25">
        <v>368.2</v>
      </c>
      <c r="AU9" s="23">
        <v>340.80000000000064</v>
      </c>
      <c r="AV9" s="22">
        <v>385.29999999999882</v>
      </c>
      <c r="AW9" s="21">
        <v>351.10000000000082</v>
      </c>
      <c r="AX9" s="23">
        <v>362</v>
      </c>
      <c r="AY9" s="22">
        <v>446.10000000000036</v>
      </c>
      <c r="AZ9" s="26">
        <v>290.10000000000002</v>
      </c>
      <c r="BA9" s="27">
        <v>299.90000000000009</v>
      </c>
      <c r="BB9" s="28">
        <v>539.49999999999989</v>
      </c>
      <c r="BC9" s="29">
        <v>365.89999999999986</v>
      </c>
      <c r="BD9" s="29">
        <v>408.40000000000032</v>
      </c>
      <c r="BE9" s="29">
        <v>454.79999999999973</v>
      </c>
      <c r="BF9" s="30">
        <v>420.79999999999973</v>
      </c>
      <c r="BG9" s="30">
        <v>376.60000000000082</v>
      </c>
      <c r="BH9" s="29">
        <v>431.19999999999936</v>
      </c>
      <c r="BI9" s="29">
        <v>358</v>
      </c>
      <c r="BJ9" s="30">
        <v>427.29999999999927</v>
      </c>
      <c r="BK9" s="30">
        <v>495.00000000000091</v>
      </c>
      <c r="BL9" s="26">
        <v>396.1</v>
      </c>
      <c r="BM9" s="30">
        <v>367.4</v>
      </c>
      <c r="BN9" s="30">
        <v>795.60000000000014</v>
      </c>
      <c r="BO9" s="30">
        <v>432.69999999999959</v>
      </c>
      <c r="BP9" s="30">
        <v>484.70000000000027</v>
      </c>
      <c r="BQ9" s="29">
        <v>509.09999999999991</v>
      </c>
      <c r="BR9" s="29">
        <v>472.00000000000045</v>
      </c>
      <c r="BS9" s="27">
        <v>457.89999999999964</v>
      </c>
      <c r="BT9" s="29">
        <v>550.69999999999982</v>
      </c>
      <c r="BU9" s="30">
        <v>483.90000000000055</v>
      </c>
      <c r="BV9" s="30">
        <v>513.69999999999982</v>
      </c>
      <c r="BW9" s="29">
        <v>671</v>
      </c>
      <c r="BX9" s="31">
        <v>451.8</v>
      </c>
      <c r="BY9" s="27">
        <v>396.19999999999987</v>
      </c>
      <c r="BZ9" s="27">
        <v>704.00000000000011</v>
      </c>
      <c r="CA9" s="30">
        <v>501.59999999999991</v>
      </c>
      <c r="CB9" s="30">
        <v>520.20000000000073</v>
      </c>
      <c r="CC9" s="27">
        <v>580.5</v>
      </c>
      <c r="CD9" s="27">
        <v>599.09999999999945</v>
      </c>
      <c r="CE9" s="27">
        <v>502.99999999999955</v>
      </c>
      <c r="CF9" s="30">
        <v>623.90000000000055</v>
      </c>
      <c r="CG9" s="30">
        <v>561.09999999999945</v>
      </c>
      <c r="CH9" s="27">
        <v>538.32495000000017</v>
      </c>
      <c r="CI9" s="27">
        <v>691.27505000000019</v>
      </c>
      <c r="CJ9" s="26">
        <v>461.8</v>
      </c>
      <c r="CK9" s="27">
        <v>408.3</v>
      </c>
      <c r="CL9" s="27">
        <v>745.50000000000011</v>
      </c>
      <c r="CM9" s="27">
        <v>495.69999999999959</v>
      </c>
      <c r="CN9" s="27">
        <v>544.60000000000036</v>
      </c>
      <c r="CO9" s="32">
        <v>524.5</v>
      </c>
      <c r="CP9" s="27">
        <v>604.19999999999982</v>
      </c>
      <c r="CQ9" s="27">
        <v>469.60000000000082</v>
      </c>
      <c r="CR9" s="27">
        <v>588.79999999999927</v>
      </c>
      <c r="CS9" s="30">
        <v>502.09999999999945</v>
      </c>
      <c r="CT9" s="29">
        <v>558.00000000000091</v>
      </c>
      <c r="CU9" s="27">
        <v>756.19999999999982</v>
      </c>
      <c r="CV9" s="33">
        <f>[1]Table1!$L$9</f>
        <v>527.1</v>
      </c>
      <c r="CW9" s="27">
        <v>455.9</v>
      </c>
      <c r="CX9" s="30">
        <v>718.09999999999991</v>
      </c>
      <c r="CY9" s="32">
        <v>501.7</v>
      </c>
      <c r="CZ9" s="27">
        <v>583.70000000000027</v>
      </c>
      <c r="DA9" s="15"/>
      <c r="DB9" s="15"/>
    </row>
    <row r="10" spans="2:111" s="7" customFormat="1" ht="15">
      <c r="B10" s="16" t="s">
        <v>26</v>
      </c>
      <c r="C10" s="17">
        <v>12</v>
      </c>
      <c r="D10" s="18">
        <v>26.2</v>
      </c>
      <c r="E10" s="18">
        <v>32</v>
      </c>
      <c r="F10" s="18">
        <v>38.4</v>
      </c>
      <c r="G10" s="18">
        <v>34.9</v>
      </c>
      <c r="H10" s="18">
        <v>38.4</v>
      </c>
      <c r="I10" s="19">
        <v>41.399999999999949</v>
      </c>
      <c r="J10" s="19">
        <v>45.1</v>
      </c>
      <c r="K10" s="19">
        <v>41.2</v>
      </c>
      <c r="L10" s="19">
        <v>43.2</v>
      </c>
      <c r="M10" s="19">
        <v>48.4</v>
      </c>
      <c r="N10" s="19">
        <v>47.3</v>
      </c>
      <c r="O10" s="18">
        <v>66.3</v>
      </c>
      <c r="P10" s="20">
        <v>41.6</v>
      </c>
      <c r="Q10" s="21">
        <v>46</v>
      </c>
      <c r="R10" s="21">
        <v>52.7</v>
      </c>
      <c r="S10" s="21">
        <v>50.7</v>
      </c>
      <c r="T10" s="22">
        <v>57.8</v>
      </c>
      <c r="U10" s="22">
        <v>54.3</v>
      </c>
      <c r="V10" s="22">
        <v>80.7</v>
      </c>
      <c r="W10" s="23">
        <v>63.3</v>
      </c>
      <c r="X10" s="19">
        <v>58.1</v>
      </c>
      <c r="Y10" s="22">
        <v>57.999999999999943</v>
      </c>
      <c r="Z10" s="22">
        <v>64.400000000000091</v>
      </c>
      <c r="AA10" s="22">
        <v>94.499999999999886</v>
      </c>
      <c r="AB10" s="20">
        <v>0</v>
      </c>
      <c r="AC10" s="22">
        <v>0</v>
      </c>
      <c r="AD10" s="18">
        <v>0</v>
      </c>
      <c r="AE10" s="22">
        <v>0</v>
      </c>
      <c r="AF10" s="21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4">
        <v>0</v>
      </c>
      <c r="AO10" s="21">
        <v>0</v>
      </c>
      <c r="AP10" s="21">
        <v>0</v>
      </c>
      <c r="AQ10" s="22">
        <v>0</v>
      </c>
      <c r="AR10" s="22">
        <v>0</v>
      </c>
      <c r="AS10" s="22">
        <v>0</v>
      </c>
      <c r="AT10" s="25">
        <v>0</v>
      </c>
      <c r="AU10" s="23">
        <v>0</v>
      </c>
      <c r="AV10" s="22">
        <v>0</v>
      </c>
      <c r="AW10" s="21">
        <v>0</v>
      </c>
      <c r="AX10" s="23">
        <v>0</v>
      </c>
      <c r="AY10" s="22">
        <v>0</v>
      </c>
      <c r="AZ10" s="26">
        <v>0</v>
      </c>
      <c r="BA10" s="27">
        <v>0</v>
      </c>
      <c r="BB10" s="28">
        <v>0</v>
      </c>
      <c r="BC10" s="29">
        <v>0</v>
      </c>
      <c r="BD10" s="29">
        <v>0</v>
      </c>
      <c r="BE10" s="29">
        <v>0</v>
      </c>
      <c r="BF10" s="30">
        <v>0</v>
      </c>
      <c r="BG10" s="30">
        <v>0</v>
      </c>
      <c r="BH10" s="29">
        <v>0</v>
      </c>
      <c r="BI10" s="29">
        <v>0</v>
      </c>
      <c r="BJ10" s="30">
        <v>0</v>
      </c>
      <c r="BK10" s="30">
        <v>0</v>
      </c>
      <c r="BL10" s="26">
        <v>0</v>
      </c>
      <c r="BM10" s="30">
        <v>0</v>
      </c>
      <c r="BN10" s="30">
        <v>0</v>
      </c>
      <c r="BO10" s="30">
        <v>0</v>
      </c>
      <c r="BP10" s="30">
        <v>0</v>
      </c>
      <c r="BQ10" s="29">
        <v>0</v>
      </c>
      <c r="BR10" s="29">
        <v>0</v>
      </c>
      <c r="BS10" s="27">
        <v>0</v>
      </c>
      <c r="BT10" s="29">
        <v>0</v>
      </c>
      <c r="BU10" s="29">
        <v>0</v>
      </c>
      <c r="BV10" s="29">
        <v>0</v>
      </c>
      <c r="BW10" s="29">
        <v>0</v>
      </c>
      <c r="BX10" s="31">
        <v>0</v>
      </c>
      <c r="BY10" s="27">
        <v>0</v>
      </c>
      <c r="BZ10" s="27">
        <v>0</v>
      </c>
      <c r="CA10" s="30">
        <v>0</v>
      </c>
      <c r="CB10" s="30">
        <v>0</v>
      </c>
      <c r="CC10" s="27">
        <v>0</v>
      </c>
      <c r="CD10" s="27">
        <v>0</v>
      </c>
      <c r="CE10" s="27">
        <v>0</v>
      </c>
      <c r="CF10" s="30">
        <v>0</v>
      </c>
      <c r="CG10" s="30">
        <v>0</v>
      </c>
      <c r="CH10" s="27">
        <v>0</v>
      </c>
      <c r="CI10" s="27">
        <v>0</v>
      </c>
      <c r="CJ10" s="26">
        <v>0</v>
      </c>
      <c r="CK10" s="27">
        <v>0</v>
      </c>
      <c r="CL10" s="27">
        <v>0</v>
      </c>
      <c r="CM10" s="27">
        <v>0</v>
      </c>
      <c r="CN10" s="27">
        <v>0</v>
      </c>
      <c r="CO10" s="34">
        <v>0</v>
      </c>
      <c r="CP10" s="27">
        <v>0</v>
      </c>
      <c r="CQ10" s="27">
        <v>0</v>
      </c>
      <c r="CR10" s="27">
        <v>0</v>
      </c>
      <c r="CS10" s="30">
        <v>0</v>
      </c>
      <c r="CT10" s="29">
        <v>0</v>
      </c>
      <c r="CU10" s="27">
        <v>0</v>
      </c>
      <c r="CV10" s="33">
        <f>[1]Table1!$H$42</f>
        <v>0</v>
      </c>
      <c r="CW10" s="27">
        <v>0</v>
      </c>
      <c r="CX10" s="30">
        <v>0</v>
      </c>
      <c r="CY10" s="32">
        <v>0</v>
      </c>
      <c r="CZ10" s="27">
        <v>0</v>
      </c>
      <c r="DA10" s="15"/>
      <c r="DB10" s="15"/>
    </row>
    <row r="11" spans="2:111" s="7" customFormat="1" ht="15">
      <c r="B11" s="16" t="s">
        <v>27</v>
      </c>
      <c r="C11" s="17">
        <v>13</v>
      </c>
      <c r="D11" s="18">
        <v>0</v>
      </c>
      <c r="E11" s="18">
        <v>6.6</v>
      </c>
      <c r="F11" s="18">
        <v>3.2</v>
      </c>
      <c r="G11" s="18">
        <v>1.5</v>
      </c>
      <c r="H11" s="18">
        <v>8.5</v>
      </c>
      <c r="I11" s="19">
        <v>2.9</v>
      </c>
      <c r="J11" s="19">
        <v>9.5</v>
      </c>
      <c r="K11" s="19">
        <v>44.7</v>
      </c>
      <c r="L11" s="19">
        <v>15</v>
      </c>
      <c r="M11" s="19">
        <v>9.4999999999999716</v>
      </c>
      <c r="N11" s="19">
        <v>2.5</v>
      </c>
      <c r="O11" s="18">
        <v>91.8</v>
      </c>
      <c r="P11" s="20">
        <v>12.3</v>
      </c>
      <c r="Q11" s="21">
        <v>2.2000000000000002</v>
      </c>
      <c r="R11" s="21">
        <v>15</v>
      </c>
      <c r="S11" s="21">
        <v>1.3999999999999915</v>
      </c>
      <c r="T11" s="22">
        <v>4.2</v>
      </c>
      <c r="U11" s="22">
        <v>8.4000000000000057</v>
      </c>
      <c r="V11" s="22">
        <v>6.7000000000000171</v>
      </c>
      <c r="W11" s="23">
        <v>11.7</v>
      </c>
      <c r="X11" s="19">
        <v>4.2</v>
      </c>
      <c r="Y11" s="22">
        <v>18.2</v>
      </c>
      <c r="Z11" s="22">
        <v>1.8999999999999631</v>
      </c>
      <c r="AA11" s="22">
        <v>15.8</v>
      </c>
      <c r="AB11" s="20">
        <v>2.2999999999999998</v>
      </c>
      <c r="AC11" s="22">
        <v>21.6</v>
      </c>
      <c r="AD11" s="18">
        <v>5.3000000000000114</v>
      </c>
      <c r="AE11" s="22">
        <v>5.7</v>
      </c>
      <c r="AF11" s="21">
        <v>6.2000000000000171</v>
      </c>
      <c r="AG11" s="22">
        <v>5.5999999999999659</v>
      </c>
      <c r="AH11" s="22">
        <v>2</v>
      </c>
      <c r="AI11" s="22">
        <v>5.7000000000000455</v>
      </c>
      <c r="AJ11" s="22">
        <v>36.89999999999992</v>
      </c>
      <c r="AK11" s="22">
        <v>17.300000000000068</v>
      </c>
      <c r="AL11" s="22">
        <v>422.6</v>
      </c>
      <c r="AM11" s="22">
        <v>86.000000000000114</v>
      </c>
      <c r="AN11" s="24">
        <v>0</v>
      </c>
      <c r="AO11" s="21">
        <v>6.9000000000000057</v>
      </c>
      <c r="AP11" s="21">
        <v>30.6</v>
      </c>
      <c r="AQ11" s="22">
        <v>6.1000000000000227</v>
      </c>
      <c r="AR11" s="22">
        <v>16.5</v>
      </c>
      <c r="AS11" s="22">
        <v>24.9</v>
      </c>
      <c r="AT11" s="25">
        <v>49.1</v>
      </c>
      <c r="AU11" s="23">
        <v>21.3</v>
      </c>
      <c r="AV11" s="22">
        <v>21.6</v>
      </c>
      <c r="AW11" s="21">
        <v>41.3</v>
      </c>
      <c r="AX11" s="23">
        <v>19.399999999999999</v>
      </c>
      <c r="AY11" s="22">
        <v>150.89999999999998</v>
      </c>
      <c r="AZ11" s="26">
        <v>57.5</v>
      </c>
      <c r="BA11" s="27">
        <v>11.599999999999994</v>
      </c>
      <c r="BB11" s="28">
        <v>22.400000000000006</v>
      </c>
      <c r="BC11" s="29">
        <v>15</v>
      </c>
      <c r="BD11" s="29">
        <v>17.700000000000045</v>
      </c>
      <c r="BE11" s="29">
        <v>27.5</v>
      </c>
      <c r="BF11" s="30">
        <v>2.9000000000000909</v>
      </c>
      <c r="BG11" s="30">
        <v>96.399999999999864</v>
      </c>
      <c r="BH11" s="29">
        <v>33.399999999999977</v>
      </c>
      <c r="BI11" s="29">
        <v>46.399999999999977</v>
      </c>
      <c r="BJ11" s="30">
        <v>78.10000000000025</v>
      </c>
      <c r="BK11" s="30">
        <v>63.199999999999932</v>
      </c>
      <c r="BL11" s="26">
        <v>26.900000000000006</v>
      </c>
      <c r="BM11" s="30">
        <v>27.299999999999983</v>
      </c>
      <c r="BN11" s="30">
        <v>24</v>
      </c>
      <c r="BO11" s="30">
        <v>39.300000000000011</v>
      </c>
      <c r="BP11" s="30">
        <v>20.800000000000011</v>
      </c>
      <c r="BQ11" s="29">
        <v>4.2999999999998977</v>
      </c>
      <c r="BR11" s="29">
        <v>7.9000000000000341</v>
      </c>
      <c r="BS11" s="27">
        <v>21.000000000000057</v>
      </c>
      <c r="BT11" s="29">
        <v>12.600000000000023</v>
      </c>
      <c r="BU11" s="29">
        <v>0.99999999999988631</v>
      </c>
      <c r="BV11" s="30">
        <v>17.900000000000091</v>
      </c>
      <c r="BW11" s="29">
        <v>20.5</v>
      </c>
      <c r="BX11" s="31">
        <v>81.720000000000013</v>
      </c>
      <c r="BY11" s="27">
        <v>2.4799999999999756</v>
      </c>
      <c r="BZ11" s="27">
        <v>2.2000000000000455</v>
      </c>
      <c r="CA11" s="30">
        <v>3.1000000000000227</v>
      </c>
      <c r="CB11" s="30">
        <v>22.499999999999943</v>
      </c>
      <c r="CC11" s="27">
        <v>2.7000000000000455</v>
      </c>
      <c r="CD11" s="27">
        <v>15.399999999999977</v>
      </c>
      <c r="CE11" s="27">
        <v>21.199999999999932</v>
      </c>
      <c r="CF11" s="30">
        <v>14.900000000000091</v>
      </c>
      <c r="CG11" s="30">
        <v>2.2999999999999545</v>
      </c>
      <c r="CH11" s="27">
        <v>37.299999999999955</v>
      </c>
      <c r="CI11" s="27">
        <v>65</v>
      </c>
      <c r="CJ11" s="26">
        <v>31</v>
      </c>
      <c r="CK11" s="27">
        <v>2.1999999999999886</v>
      </c>
      <c r="CL11" s="27">
        <v>2.6000000000000227</v>
      </c>
      <c r="CM11" s="27">
        <v>3.1999999999999886</v>
      </c>
      <c r="CN11" s="27">
        <v>27.099999999999966</v>
      </c>
      <c r="CO11" s="34">
        <v>6.0000000000000568</v>
      </c>
      <c r="CP11" s="35">
        <v>23.099999999999966</v>
      </c>
      <c r="CQ11" s="27">
        <v>1.8000000000000114</v>
      </c>
      <c r="CR11" s="27">
        <v>23.200000000000045</v>
      </c>
      <c r="CS11" s="30">
        <v>14.899999999999977</v>
      </c>
      <c r="CT11" s="29">
        <v>3.6000000000000227</v>
      </c>
      <c r="CU11" s="27">
        <v>100.39999999999995</v>
      </c>
      <c r="CV11" s="33">
        <f>[1]Table1!$L$52</f>
        <v>1</v>
      </c>
      <c r="CW11" s="27">
        <v>2.2999999999999829</v>
      </c>
      <c r="CX11" s="30">
        <v>6.7000000000000171</v>
      </c>
      <c r="CY11" s="32">
        <v>6.8000000000000114</v>
      </c>
      <c r="CZ11" s="27">
        <v>46.3</v>
      </c>
      <c r="DA11" s="15"/>
      <c r="DB11" s="15"/>
    </row>
    <row r="12" spans="2:111" s="7" customFormat="1" ht="15">
      <c r="B12" s="16" t="s">
        <v>28</v>
      </c>
      <c r="C12" s="17">
        <v>14</v>
      </c>
      <c r="D12" s="18">
        <v>18.600000000000001</v>
      </c>
      <c r="E12" s="18">
        <v>19.600000000000001</v>
      </c>
      <c r="F12" s="18">
        <v>141.1</v>
      </c>
      <c r="G12" s="18">
        <v>23.3</v>
      </c>
      <c r="H12" s="18">
        <v>37.299999999999997</v>
      </c>
      <c r="I12" s="19">
        <v>31.8</v>
      </c>
      <c r="J12" s="19">
        <v>22.8</v>
      </c>
      <c r="K12" s="19">
        <v>51.5</v>
      </c>
      <c r="L12" s="19">
        <v>32.1</v>
      </c>
      <c r="M12" s="19">
        <v>25.3</v>
      </c>
      <c r="N12" s="19">
        <v>39.700000000000003</v>
      </c>
      <c r="O12" s="18">
        <v>62</v>
      </c>
      <c r="P12" s="20">
        <v>85.9</v>
      </c>
      <c r="Q12" s="21">
        <v>38.5</v>
      </c>
      <c r="R12" s="21">
        <v>62.1</v>
      </c>
      <c r="S12" s="21">
        <v>58.4</v>
      </c>
      <c r="T12" s="22">
        <v>39.1</v>
      </c>
      <c r="U12" s="22">
        <v>31.7</v>
      </c>
      <c r="V12" s="22">
        <v>33.199999999999932</v>
      </c>
      <c r="W12" s="23">
        <v>-14.1</v>
      </c>
      <c r="X12" s="19">
        <v>37.999999999999943</v>
      </c>
      <c r="Y12" s="22">
        <v>50.800000000000068</v>
      </c>
      <c r="Z12" s="22">
        <v>20.399999999999999</v>
      </c>
      <c r="AA12" s="22">
        <v>35.6</v>
      </c>
      <c r="AB12" s="20">
        <v>28</v>
      </c>
      <c r="AC12" s="22">
        <v>59.03</v>
      </c>
      <c r="AD12" s="18">
        <v>70.37</v>
      </c>
      <c r="AE12" s="22">
        <v>37</v>
      </c>
      <c r="AF12" s="21">
        <v>34.4</v>
      </c>
      <c r="AG12" s="22">
        <v>47.7</v>
      </c>
      <c r="AH12" s="22">
        <v>39.299999999999997</v>
      </c>
      <c r="AI12" s="22">
        <v>20.7</v>
      </c>
      <c r="AJ12" s="22">
        <v>30.8</v>
      </c>
      <c r="AK12" s="22">
        <v>39.300000000000068</v>
      </c>
      <c r="AL12" s="22">
        <v>35.1</v>
      </c>
      <c r="AM12" s="22">
        <v>42.6</v>
      </c>
      <c r="AN12" s="24">
        <v>20.7</v>
      </c>
      <c r="AO12" s="21">
        <v>22</v>
      </c>
      <c r="AP12" s="21">
        <v>36.299999999999997</v>
      </c>
      <c r="AQ12" s="22">
        <v>27.6</v>
      </c>
      <c r="AR12" s="22">
        <v>23.6</v>
      </c>
      <c r="AS12" s="22">
        <v>32.799999999999997</v>
      </c>
      <c r="AT12" s="25">
        <v>38.6</v>
      </c>
      <c r="AU12" s="23">
        <v>25.3</v>
      </c>
      <c r="AV12" s="22">
        <v>43.1</v>
      </c>
      <c r="AW12" s="21">
        <v>25.6</v>
      </c>
      <c r="AX12" s="23">
        <v>43.4</v>
      </c>
      <c r="AY12" s="22">
        <v>148.10000000000002</v>
      </c>
      <c r="AZ12" s="26">
        <v>19.5</v>
      </c>
      <c r="BA12" s="27">
        <v>39.899999999999991</v>
      </c>
      <c r="BB12" s="28">
        <v>37.700000000000003</v>
      </c>
      <c r="BC12" s="29">
        <v>92.000000000000028</v>
      </c>
      <c r="BD12" s="29">
        <v>19.999999999999972</v>
      </c>
      <c r="BE12" s="29">
        <v>35.099999999999994</v>
      </c>
      <c r="BF12" s="30">
        <v>31.199999999999989</v>
      </c>
      <c r="BG12" s="30">
        <v>40.100000000000023</v>
      </c>
      <c r="BH12" s="29">
        <v>48.400000000000034</v>
      </c>
      <c r="BI12" s="29">
        <v>41.89999999999992</v>
      </c>
      <c r="BJ12" s="30">
        <v>42</v>
      </c>
      <c r="BK12" s="30">
        <v>78.500000000000114</v>
      </c>
      <c r="BL12" s="26">
        <v>41.4</v>
      </c>
      <c r="BM12" s="30">
        <v>35.1</v>
      </c>
      <c r="BN12" s="30">
        <v>50.000000000000014</v>
      </c>
      <c r="BO12" s="30">
        <v>27.200000000000003</v>
      </c>
      <c r="BP12" s="30">
        <v>32.300000000000011</v>
      </c>
      <c r="BQ12" s="29">
        <v>71.69999999999996</v>
      </c>
      <c r="BR12" s="29">
        <v>37.5</v>
      </c>
      <c r="BS12" s="27">
        <v>32.000000000000057</v>
      </c>
      <c r="BT12" s="29">
        <v>49.399999999999977</v>
      </c>
      <c r="BU12" s="30">
        <v>40.600000000000023</v>
      </c>
      <c r="BV12" s="30">
        <v>36.499999999999886</v>
      </c>
      <c r="BW12" s="29">
        <v>61.700000000000159</v>
      </c>
      <c r="BX12" s="31">
        <v>50.300000000000011</v>
      </c>
      <c r="BY12" s="27">
        <v>30.999999999999986</v>
      </c>
      <c r="BZ12" s="27">
        <v>40.399999999999991</v>
      </c>
      <c r="CA12" s="30">
        <v>28.100000000000023</v>
      </c>
      <c r="CB12" s="30">
        <v>65.599999999999994</v>
      </c>
      <c r="CC12" s="27">
        <v>41.19999999999996</v>
      </c>
      <c r="CD12" s="27">
        <v>47.000000000000057</v>
      </c>
      <c r="CE12" s="27">
        <v>135.69999999999999</v>
      </c>
      <c r="CF12" s="30">
        <v>37.60000000000008</v>
      </c>
      <c r="CG12" s="30">
        <v>45.199999999999932</v>
      </c>
      <c r="CH12" s="27">
        <v>37.899999999999977</v>
      </c>
      <c r="CI12" s="27">
        <v>58.199999999999932</v>
      </c>
      <c r="CJ12" s="26">
        <v>39.699999999999996</v>
      </c>
      <c r="CK12" s="27">
        <v>20.500000000000007</v>
      </c>
      <c r="CL12" s="27">
        <v>41.5</v>
      </c>
      <c r="CM12" s="27">
        <v>30.40000000000002</v>
      </c>
      <c r="CN12" s="27">
        <v>34.599999999999966</v>
      </c>
      <c r="CO12" s="34">
        <v>41.299999999999983</v>
      </c>
      <c r="CP12" s="35">
        <v>54.400000000000006</v>
      </c>
      <c r="CQ12" s="27">
        <v>56</v>
      </c>
      <c r="CR12" s="27">
        <v>52.099999999999966</v>
      </c>
      <c r="CS12" s="30">
        <v>37.300000000000011</v>
      </c>
      <c r="CT12" s="29">
        <v>30.100000000000023</v>
      </c>
      <c r="CU12" s="30">
        <v>98</v>
      </c>
      <c r="CV12" s="33">
        <f>[1]Table1!$L$62</f>
        <v>36.5</v>
      </c>
      <c r="CW12" s="27">
        <v>28</v>
      </c>
      <c r="CX12" s="30">
        <v>55.599999999999994</v>
      </c>
      <c r="CY12" s="32">
        <v>60.80000000000004</v>
      </c>
      <c r="CZ12" s="27">
        <v>27.699999999999989</v>
      </c>
      <c r="DA12" s="15"/>
      <c r="DB12" s="15"/>
    </row>
    <row r="13" spans="2:111" s="7" customFormat="1" ht="15">
      <c r="B13" s="10" t="s">
        <v>29</v>
      </c>
      <c r="C13" s="11">
        <v>2</v>
      </c>
      <c r="D13" s="5">
        <f>SUM(D14:D20)</f>
        <v>143.6</v>
      </c>
      <c r="E13" s="5">
        <f t="shared" ref="E13:BP13" si="2">SUM(E14:E20)</f>
        <v>173.60000000000002</v>
      </c>
      <c r="F13" s="5">
        <f t="shared" si="2"/>
        <v>239.39999999999998</v>
      </c>
      <c r="G13" s="5">
        <f t="shared" si="2"/>
        <v>263.60000000000002</v>
      </c>
      <c r="H13" s="5">
        <f t="shared" si="2"/>
        <v>215.2</v>
      </c>
      <c r="I13" s="5">
        <f t="shared" si="2"/>
        <v>270.39999999999998</v>
      </c>
      <c r="J13" s="5">
        <f t="shared" si="2"/>
        <v>264.5</v>
      </c>
      <c r="K13" s="5">
        <f t="shared" si="2"/>
        <v>231.70000000000005</v>
      </c>
      <c r="L13" s="5">
        <f t="shared" si="2"/>
        <v>269.19999999999987</v>
      </c>
      <c r="M13" s="5">
        <f t="shared" si="2"/>
        <v>275.60000000000008</v>
      </c>
      <c r="N13" s="5">
        <f t="shared" si="2"/>
        <v>242.99999999999983</v>
      </c>
      <c r="O13" s="5">
        <f t="shared" si="2"/>
        <v>388.9000000000002</v>
      </c>
      <c r="P13" s="4">
        <f t="shared" si="2"/>
        <v>189.8</v>
      </c>
      <c r="Q13" s="5">
        <f t="shared" si="2"/>
        <v>204.4</v>
      </c>
      <c r="R13" s="5">
        <f t="shared" si="2"/>
        <v>368.1</v>
      </c>
      <c r="S13" s="5">
        <f t="shared" si="2"/>
        <v>132.30000000000001</v>
      </c>
      <c r="T13" s="5">
        <f t="shared" si="2"/>
        <v>274.7</v>
      </c>
      <c r="U13" s="5">
        <f t="shared" si="2"/>
        <v>310.60000000000008</v>
      </c>
      <c r="V13" s="5">
        <f t="shared" si="2"/>
        <v>281.39999999999981</v>
      </c>
      <c r="W13" s="5">
        <f t="shared" si="2"/>
        <v>712.40000000000032</v>
      </c>
      <c r="X13" s="5">
        <f t="shared" si="2"/>
        <v>316.7999999999999</v>
      </c>
      <c r="Y13" s="5">
        <f t="shared" si="2"/>
        <v>384.50000000000011</v>
      </c>
      <c r="Z13" s="5">
        <f t="shared" si="2"/>
        <v>439.69999999999993</v>
      </c>
      <c r="AA13" s="5">
        <f t="shared" si="2"/>
        <v>764.3</v>
      </c>
      <c r="AB13" s="4">
        <f t="shared" si="2"/>
        <v>378.7</v>
      </c>
      <c r="AC13" s="5">
        <f t="shared" si="2"/>
        <v>490.5</v>
      </c>
      <c r="AD13" s="36">
        <f t="shared" si="2"/>
        <v>403.6</v>
      </c>
      <c r="AE13" s="36">
        <f t="shared" si="2"/>
        <v>494.2</v>
      </c>
      <c r="AF13" s="36">
        <f t="shared" si="2"/>
        <v>538.1</v>
      </c>
      <c r="AG13" s="36">
        <f t="shared" si="2"/>
        <v>397.09999999999997</v>
      </c>
      <c r="AH13" s="36">
        <f t="shared" si="2"/>
        <v>512.5</v>
      </c>
      <c r="AI13" s="36">
        <f t="shared" si="2"/>
        <v>370</v>
      </c>
      <c r="AJ13" s="36">
        <f t="shared" si="2"/>
        <v>404.19999999999976</v>
      </c>
      <c r="AK13" s="36">
        <f t="shared" si="2"/>
        <v>436.8000000000003</v>
      </c>
      <c r="AL13" s="36">
        <f t="shared" si="2"/>
        <v>385</v>
      </c>
      <c r="AM13" s="36">
        <f t="shared" si="2"/>
        <v>600.20000000000005</v>
      </c>
      <c r="AN13" s="37">
        <f t="shared" si="2"/>
        <v>301.89999999999998</v>
      </c>
      <c r="AO13" s="36">
        <f t="shared" si="2"/>
        <v>402.09999999999997</v>
      </c>
      <c r="AP13" s="14">
        <f t="shared" si="2"/>
        <v>432.29999999999995</v>
      </c>
      <c r="AQ13" s="14">
        <f t="shared" si="2"/>
        <v>479.3</v>
      </c>
      <c r="AR13" s="14">
        <f t="shared" si="2"/>
        <v>415.5</v>
      </c>
      <c r="AS13" s="5">
        <f t="shared" si="2"/>
        <v>437.60000000000008</v>
      </c>
      <c r="AT13" s="5">
        <f t="shared" si="2"/>
        <v>486.5</v>
      </c>
      <c r="AU13" s="5">
        <f t="shared" si="2"/>
        <v>407.29999999999995</v>
      </c>
      <c r="AV13" s="5">
        <f t="shared" si="2"/>
        <v>424.80000000000024</v>
      </c>
      <c r="AW13" s="5">
        <f t="shared" si="2"/>
        <v>475</v>
      </c>
      <c r="AX13" s="5">
        <f t="shared" si="2"/>
        <v>417.5999999999998</v>
      </c>
      <c r="AY13" s="5">
        <f t="shared" si="2"/>
        <v>717.10000000000036</v>
      </c>
      <c r="AZ13" s="4">
        <f t="shared" si="2"/>
        <v>333.9</v>
      </c>
      <c r="BA13" s="5">
        <f t="shared" si="2"/>
        <v>424.50000000000006</v>
      </c>
      <c r="BB13" s="5">
        <f t="shared" si="2"/>
        <v>444.49999999999994</v>
      </c>
      <c r="BC13" s="5">
        <f t="shared" si="2"/>
        <v>535</v>
      </c>
      <c r="BD13" s="5">
        <f t="shared" si="2"/>
        <v>452.9</v>
      </c>
      <c r="BE13" s="5">
        <f t="shared" si="2"/>
        <v>454.2000000000001</v>
      </c>
      <c r="BF13" s="5">
        <f t="shared" si="2"/>
        <v>494.09999999999974</v>
      </c>
      <c r="BG13" s="5">
        <f t="shared" si="2"/>
        <v>386.90000000000003</v>
      </c>
      <c r="BH13" s="5">
        <f t="shared" si="2"/>
        <v>404.60000000000031</v>
      </c>
      <c r="BI13" s="5">
        <f t="shared" si="2"/>
        <v>436.6</v>
      </c>
      <c r="BJ13" s="5">
        <f t="shared" si="2"/>
        <v>474</v>
      </c>
      <c r="BK13" s="5">
        <f t="shared" si="2"/>
        <v>639.09999999999968</v>
      </c>
      <c r="BL13" s="4">
        <f t="shared" si="2"/>
        <v>317.2</v>
      </c>
      <c r="BM13" s="5">
        <f t="shared" si="2"/>
        <v>453.6</v>
      </c>
      <c r="BN13" s="5">
        <f t="shared" si="2"/>
        <v>460.80000000000007</v>
      </c>
      <c r="BO13" s="5">
        <f t="shared" si="2"/>
        <v>628.40000000000009</v>
      </c>
      <c r="BP13" s="5">
        <f t="shared" si="2"/>
        <v>431.29999999999995</v>
      </c>
      <c r="BQ13" s="5">
        <f t="shared" ref="BQ13:BW13" si="3">SUM(BQ14:BQ20)</f>
        <v>396.59999999999985</v>
      </c>
      <c r="BR13" s="5">
        <f t="shared" si="3"/>
        <v>493.00000000000011</v>
      </c>
      <c r="BS13" s="5">
        <f t="shared" si="3"/>
        <v>489.1</v>
      </c>
      <c r="BT13" s="5">
        <f t="shared" si="3"/>
        <v>425.29999999999973</v>
      </c>
      <c r="BU13" s="5">
        <f t="shared" si="3"/>
        <v>544.8000000000003</v>
      </c>
      <c r="BV13" s="5">
        <f t="shared" si="3"/>
        <v>443.39999999999975</v>
      </c>
      <c r="BW13" s="5">
        <f t="shared" si="3"/>
        <v>703.1</v>
      </c>
      <c r="BX13" s="4">
        <f>SUM(BX14:BX20)</f>
        <v>416.79999999999995</v>
      </c>
      <c r="BY13" s="5">
        <f>SUM(BY14:BY20)</f>
        <v>481.99999999999989</v>
      </c>
      <c r="BZ13" s="5">
        <v>475.9</v>
      </c>
      <c r="CA13" s="5">
        <f t="shared" ref="CA13:CZ13" si="4">SUM(CA14:CA20)</f>
        <v>560.40000000000009</v>
      </c>
      <c r="CB13" s="5">
        <f t="shared" si="4"/>
        <v>499.7000000000001</v>
      </c>
      <c r="CC13" s="5">
        <f t="shared" si="4"/>
        <v>471.19999999999993</v>
      </c>
      <c r="CD13" s="5">
        <f t="shared" si="4"/>
        <v>612.10000000000014</v>
      </c>
      <c r="CE13" s="5">
        <f t="shared" si="4"/>
        <v>565.29999999999973</v>
      </c>
      <c r="CF13" s="5">
        <f t="shared" si="4"/>
        <v>569.4000000000002</v>
      </c>
      <c r="CG13" s="5">
        <f t="shared" si="4"/>
        <v>603.09999999999991</v>
      </c>
      <c r="CH13" s="5">
        <f t="shared" si="4"/>
        <v>456.29999999999984</v>
      </c>
      <c r="CI13" s="5">
        <f t="shared" si="4"/>
        <v>783.50000000000034</v>
      </c>
      <c r="CJ13" s="4">
        <f t="shared" si="4"/>
        <v>478.4</v>
      </c>
      <c r="CK13" s="5">
        <f t="shared" si="4"/>
        <v>448.70000000000005</v>
      </c>
      <c r="CL13" s="5">
        <f t="shared" si="4"/>
        <v>449.70000000000005</v>
      </c>
      <c r="CM13" s="5">
        <f t="shared" si="4"/>
        <v>548.69999999999993</v>
      </c>
      <c r="CN13" s="5">
        <f t="shared" si="4"/>
        <v>479.90000000000003</v>
      </c>
      <c r="CO13" s="5">
        <f t="shared" si="4"/>
        <v>530.5</v>
      </c>
      <c r="CP13" s="5">
        <f t="shared" si="4"/>
        <v>507.99999999999983</v>
      </c>
      <c r="CQ13" s="5">
        <f t="shared" si="4"/>
        <v>492.30000000000007</v>
      </c>
      <c r="CR13" s="5">
        <f t="shared" si="4"/>
        <v>561.20000000000005</v>
      </c>
      <c r="CS13" s="5">
        <f t="shared" si="4"/>
        <v>683.7</v>
      </c>
      <c r="CT13" s="5">
        <f t="shared" si="4"/>
        <v>564.8000000000003</v>
      </c>
      <c r="CU13" s="5">
        <f t="shared" si="4"/>
        <v>977.1999999999997</v>
      </c>
      <c r="CV13" s="4">
        <f t="shared" si="4"/>
        <v>452.09999999999997</v>
      </c>
      <c r="CW13" s="5">
        <f t="shared" si="4"/>
        <v>599.29999999999995</v>
      </c>
      <c r="CX13" s="5">
        <f t="shared" si="4"/>
        <v>619</v>
      </c>
      <c r="CY13" s="5">
        <f t="shared" si="4"/>
        <v>623.40000000000009</v>
      </c>
      <c r="CZ13" s="5">
        <f t="shared" si="4"/>
        <v>622.5</v>
      </c>
      <c r="DA13" s="15"/>
      <c r="DB13" s="15"/>
    </row>
    <row r="14" spans="2:111" s="7" customFormat="1" ht="15">
      <c r="B14" s="38" t="s">
        <v>30</v>
      </c>
      <c r="C14" s="17">
        <v>21</v>
      </c>
      <c r="D14" s="18">
        <v>35</v>
      </c>
      <c r="E14" s="18">
        <v>41.7</v>
      </c>
      <c r="F14" s="18">
        <v>44.3</v>
      </c>
      <c r="G14" s="18">
        <v>42.9</v>
      </c>
      <c r="H14" s="18">
        <v>44.5</v>
      </c>
      <c r="I14" s="19">
        <v>48</v>
      </c>
      <c r="J14" s="19">
        <v>49.3</v>
      </c>
      <c r="K14" s="19">
        <v>45.7</v>
      </c>
      <c r="L14" s="19">
        <v>48.599999999999909</v>
      </c>
      <c r="M14" s="19">
        <v>49.9</v>
      </c>
      <c r="N14" s="19">
        <v>46.2</v>
      </c>
      <c r="O14" s="18">
        <v>67.199999999999932</v>
      </c>
      <c r="P14" s="20">
        <v>43.2</v>
      </c>
      <c r="Q14" s="22">
        <v>46.7</v>
      </c>
      <c r="R14" s="22">
        <v>55.9</v>
      </c>
      <c r="S14" s="21">
        <v>50.6</v>
      </c>
      <c r="T14" s="22">
        <v>51.1</v>
      </c>
      <c r="U14" s="22">
        <v>54.2</v>
      </c>
      <c r="V14" s="22">
        <v>50.4</v>
      </c>
      <c r="W14" s="23">
        <v>54.1</v>
      </c>
      <c r="X14" s="19">
        <v>55.2</v>
      </c>
      <c r="Y14" s="22">
        <v>54.500000000000057</v>
      </c>
      <c r="Z14" s="18">
        <v>70.399999999999864</v>
      </c>
      <c r="AA14" s="22">
        <v>110.6</v>
      </c>
      <c r="AB14" s="24">
        <v>93</v>
      </c>
      <c r="AC14" s="22">
        <v>68.3</v>
      </c>
      <c r="AD14" s="18">
        <v>71.900000000000006</v>
      </c>
      <c r="AE14" s="22">
        <v>80.400000000000006</v>
      </c>
      <c r="AF14" s="22">
        <v>85.1</v>
      </c>
      <c r="AG14" s="22">
        <v>90.4</v>
      </c>
      <c r="AH14" s="22">
        <v>86</v>
      </c>
      <c r="AI14" s="22">
        <v>85.5</v>
      </c>
      <c r="AJ14" s="22">
        <v>80.900000000000006</v>
      </c>
      <c r="AK14" s="22">
        <v>79.5</v>
      </c>
      <c r="AL14" s="22">
        <v>81.5</v>
      </c>
      <c r="AM14" s="22">
        <v>105.6</v>
      </c>
      <c r="AN14" s="20">
        <v>84.8</v>
      </c>
      <c r="AO14" s="21">
        <v>80.599999999999994</v>
      </c>
      <c r="AP14" s="21">
        <v>82.8</v>
      </c>
      <c r="AQ14" s="22">
        <v>90.1</v>
      </c>
      <c r="AR14" s="22">
        <v>84.500000000000057</v>
      </c>
      <c r="AS14" s="22">
        <v>85.7</v>
      </c>
      <c r="AT14" s="25">
        <v>84.9</v>
      </c>
      <c r="AU14" s="23">
        <v>84.8</v>
      </c>
      <c r="AV14" s="22">
        <v>81.100000000000136</v>
      </c>
      <c r="AW14" s="21">
        <v>83</v>
      </c>
      <c r="AX14" s="23">
        <v>87.699999999999932</v>
      </c>
      <c r="AY14" s="22">
        <v>118.29999999999995</v>
      </c>
      <c r="AZ14" s="26">
        <v>83.2</v>
      </c>
      <c r="BA14" s="27">
        <v>84.899999999999991</v>
      </c>
      <c r="BB14" s="27">
        <v>94.700000000000017</v>
      </c>
      <c r="BC14" s="29">
        <v>92.699999999999989</v>
      </c>
      <c r="BD14" s="29">
        <v>87.899999999999977</v>
      </c>
      <c r="BE14" s="29">
        <v>107.20000000000005</v>
      </c>
      <c r="BF14" s="30">
        <v>90.499999999999886</v>
      </c>
      <c r="BG14" s="30">
        <v>87.800000000000068</v>
      </c>
      <c r="BH14" s="29">
        <v>89.400000000000091</v>
      </c>
      <c r="BI14" s="29">
        <v>84.799999999999955</v>
      </c>
      <c r="BJ14" s="30">
        <v>95.5</v>
      </c>
      <c r="BK14" s="30">
        <v>121.60000000000002</v>
      </c>
      <c r="BL14" s="26">
        <v>84.7</v>
      </c>
      <c r="BM14" s="30">
        <v>88.399999999999991</v>
      </c>
      <c r="BN14" s="30">
        <v>91.4</v>
      </c>
      <c r="BO14" s="30">
        <v>97.900000000000034</v>
      </c>
      <c r="BP14" s="30">
        <v>108.49999999999994</v>
      </c>
      <c r="BQ14" s="27">
        <v>93.800000000000068</v>
      </c>
      <c r="BR14" s="30">
        <v>91.799999999999955</v>
      </c>
      <c r="BS14" s="27">
        <v>91.5</v>
      </c>
      <c r="BT14" s="29">
        <v>87.600000000000023</v>
      </c>
      <c r="BU14" s="30">
        <v>88</v>
      </c>
      <c r="BV14" s="30">
        <v>92.799999999999955</v>
      </c>
      <c r="BW14" s="29">
        <v>119.80000000000007</v>
      </c>
      <c r="BX14" s="39">
        <v>84.600000000000009</v>
      </c>
      <c r="BY14" s="27">
        <v>88.59999999999998</v>
      </c>
      <c r="BZ14" s="27">
        <v>95</v>
      </c>
      <c r="CA14" s="30">
        <v>99.900000000000034</v>
      </c>
      <c r="CB14" s="30">
        <v>94.100000000000023</v>
      </c>
      <c r="CC14" s="27">
        <v>97.399999999999977</v>
      </c>
      <c r="CD14" s="27">
        <v>95.699999999999932</v>
      </c>
      <c r="CE14" s="27">
        <v>98.700000000000045</v>
      </c>
      <c r="CF14" s="30">
        <v>101.70000000000005</v>
      </c>
      <c r="CG14" s="30">
        <v>107.39999999999998</v>
      </c>
      <c r="CH14" s="40">
        <v>102.29999999999984</v>
      </c>
      <c r="CI14" s="27">
        <v>137.20000000000027</v>
      </c>
      <c r="CJ14" s="39">
        <v>97.6</v>
      </c>
      <c r="CK14" s="40">
        <v>101.6</v>
      </c>
      <c r="CL14" s="27">
        <v>109.50000000000006</v>
      </c>
      <c r="CM14" s="40">
        <v>114.89999999999992</v>
      </c>
      <c r="CN14" s="27">
        <v>113.19999999999999</v>
      </c>
      <c r="CO14" s="32">
        <v>109.00000000000011</v>
      </c>
      <c r="CP14" s="40">
        <v>112.09999999999991</v>
      </c>
      <c r="CQ14" s="27">
        <v>117.20000000000005</v>
      </c>
      <c r="CR14" s="27">
        <v>113.19999999999993</v>
      </c>
      <c r="CS14" s="30">
        <v>114.5</v>
      </c>
      <c r="CT14" s="29">
        <v>133.10000000000014</v>
      </c>
      <c r="CU14" s="30">
        <v>159.19999999999982</v>
      </c>
      <c r="CV14" s="33">
        <f>[1]Table2!$L$9</f>
        <v>116.3</v>
      </c>
      <c r="CW14" s="40">
        <v>117.2</v>
      </c>
      <c r="CX14" s="30">
        <v>121.89999999999998</v>
      </c>
      <c r="CY14" s="32">
        <v>131.90000000000003</v>
      </c>
      <c r="CZ14" s="40">
        <v>123.69999999999999</v>
      </c>
      <c r="DA14" s="15"/>
      <c r="DB14" s="15"/>
    </row>
    <row r="15" spans="2:111" s="7" customFormat="1" ht="15">
      <c r="B15" s="16" t="s">
        <v>31</v>
      </c>
      <c r="C15" s="17">
        <v>22</v>
      </c>
      <c r="D15" s="18">
        <v>24.1</v>
      </c>
      <c r="E15" s="18">
        <v>39.200000000000003</v>
      </c>
      <c r="F15" s="18">
        <v>66.8</v>
      </c>
      <c r="G15" s="18">
        <v>91</v>
      </c>
      <c r="H15" s="18">
        <v>50.7</v>
      </c>
      <c r="I15" s="19">
        <v>81.900000000000006</v>
      </c>
      <c r="J15" s="19">
        <v>58.9</v>
      </c>
      <c r="K15" s="19">
        <v>62.5</v>
      </c>
      <c r="L15" s="19">
        <v>60.5</v>
      </c>
      <c r="M15" s="19">
        <v>82.300000000000068</v>
      </c>
      <c r="N15" s="19">
        <v>53.499999999999886</v>
      </c>
      <c r="O15" s="18">
        <v>115.2</v>
      </c>
      <c r="P15" s="20">
        <v>32.200000000000003</v>
      </c>
      <c r="Q15" s="22">
        <v>38.799999999999997</v>
      </c>
      <c r="R15" s="22">
        <v>167.7</v>
      </c>
      <c r="S15" s="21">
        <v>-43.6</v>
      </c>
      <c r="T15" s="22">
        <v>89.3</v>
      </c>
      <c r="U15" s="22">
        <v>108.9</v>
      </c>
      <c r="V15" s="22">
        <v>61.1</v>
      </c>
      <c r="W15" s="23">
        <v>545.79999999999995</v>
      </c>
      <c r="X15" s="19">
        <v>130.69999999999999</v>
      </c>
      <c r="Y15" s="22">
        <v>160.80000000000001</v>
      </c>
      <c r="Z15" s="18">
        <v>161</v>
      </c>
      <c r="AA15" s="22">
        <v>138.1</v>
      </c>
      <c r="AB15" s="20">
        <v>134.69999999999999</v>
      </c>
      <c r="AC15" s="22">
        <v>199.1</v>
      </c>
      <c r="AD15" s="18">
        <v>147.4</v>
      </c>
      <c r="AE15" s="22">
        <v>196.7</v>
      </c>
      <c r="AF15" s="22">
        <v>212.4</v>
      </c>
      <c r="AG15" s="22">
        <v>101.4</v>
      </c>
      <c r="AH15" s="22">
        <v>149.9</v>
      </c>
      <c r="AI15" s="22">
        <v>118.4</v>
      </c>
      <c r="AJ15" s="22">
        <v>86.399999999999864</v>
      </c>
      <c r="AK15" s="22">
        <v>85.300000000000182</v>
      </c>
      <c r="AL15" s="22">
        <v>67.3</v>
      </c>
      <c r="AM15" s="22">
        <v>107.4</v>
      </c>
      <c r="AN15" s="20">
        <v>39.5</v>
      </c>
      <c r="AO15" s="21">
        <v>78.599999999999994</v>
      </c>
      <c r="AP15" s="21">
        <v>88.8</v>
      </c>
      <c r="AQ15" s="22">
        <v>93</v>
      </c>
      <c r="AR15" s="22">
        <v>90.7</v>
      </c>
      <c r="AS15" s="22">
        <v>89.4</v>
      </c>
      <c r="AT15" s="25">
        <v>106.2</v>
      </c>
      <c r="AU15" s="23">
        <v>71.699999999999932</v>
      </c>
      <c r="AV15" s="22">
        <v>82</v>
      </c>
      <c r="AW15" s="21">
        <v>88.300000000000068</v>
      </c>
      <c r="AX15" s="23">
        <v>75.899999999999864</v>
      </c>
      <c r="AY15" s="22">
        <v>201.10000000000014</v>
      </c>
      <c r="AZ15" s="26">
        <v>37.200000000000003</v>
      </c>
      <c r="BA15" s="27">
        <v>67.100000000000009</v>
      </c>
      <c r="BB15" s="27">
        <v>83.199999999999989</v>
      </c>
      <c r="BC15" s="29">
        <v>107.69999999999999</v>
      </c>
      <c r="BD15" s="29">
        <v>98.100000000000023</v>
      </c>
      <c r="BE15" s="29">
        <v>82.399999999999977</v>
      </c>
      <c r="BF15" s="30">
        <v>113.59999999999997</v>
      </c>
      <c r="BG15" s="30">
        <v>79.400000000000091</v>
      </c>
      <c r="BH15" s="29">
        <v>93</v>
      </c>
      <c r="BI15" s="29">
        <v>92.5</v>
      </c>
      <c r="BJ15" s="30">
        <v>120.39999999999998</v>
      </c>
      <c r="BK15" s="30">
        <v>163.99999999999989</v>
      </c>
      <c r="BL15" s="26">
        <v>57.5</v>
      </c>
      <c r="BM15" s="30">
        <v>82.9</v>
      </c>
      <c r="BN15" s="30">
        <v>98.9</v>
      </c>
      <c r="BO15" s="30">
        <v>107.30000000000001</v>
      </c>
      <c r="BP15" s="30">
        <v>102.5</v>
      </c>
      <c r="BQ15" s="27">
        <v>89.699999999999932</v>
      </c>
      <c r="BR15" s="30">
        <v>109.40000000000009</v>
      </c>
      <c r="BS15" s="27">
        <v>111.39999999999998</v>
      </c>
      <c r="BT15" s="29">
        <v>84.899999999999977</v>
      </c>
      <c r="BU15" s="30">
        <v>97.400000000000091</v>
      </c>
      <c r="BV15" s="30">
        <v>103.69999999999982</v>
      </c>
      <c r="BW15" s="29">
        <v>165.40000000000009</v>
      </c>
      <c r="BX15" s="39">
        <v>59.9</v>
      </c>
      <c r="BY15" s="27">
        <v>104</v>
      </c>
      <c r="BZ15" s="27">
        <v>134.79999999999998</v>
      </c>
      <c r="CA15" s="30">
        <v>115.5</v>
      </c>
      <c r="CB15" s="30">
        <v>120.69999999999999</v>
      </c>
      <c r="CC15" s="27">
        <v>106.89999999999998</v>
      </c>
      <c r="CD15" s="27">
        <v>112.50000000000011</v>
      </c>
      <c r="CE15" s="27">
        <v>115.60000000000002</v>
      </c>
      <c r="CF15" s="30">
        <v>119.19999999999982</v>
      </c>
      <c r="CG15" s="30">
        <v>88.800000000000182</v>
      </c>
      <c r="CH15" s="40">
        <v>63.599999999999909</v>
      </c>
      <c r="CI15" s="27">
        <v>156.29999999999995</v>
      </c>
      <c r="CJ15" s="39">
        <v>35</v>
      </c>
      <c r="CK15" s="40">
        <v>55.2</v>
      </c>
      <c r="CL15" s="27">
        <v>70.7</v>
      </c>
      <c r="CM15" s="40">
        <v>71.999999999999972</v>
      </c>
      <c r="CN15" s="27">
        <v>74.800000000000011</v>
      </c>
      <c r="CO15" s="32">
        <v>68.400000000000034</v>
      </c>
      <c r="CP15" s="40">
        <v>87.300000000000011</v>
      </c>
      <c r="CQ15" s="27">
        <v>86.89999999999992</v>
      </c>
      <c r="CR15" s="27">
        <v>93.700000000000045</v>
      </c>
      <c r="CS15" s="30">
        <v>95.100000000000023</v>
      </c>
      <c r="CT15" s="29">
        <v>102.19999999999993</v>
      </c>
      <c r="CU15" s="30">
        <v>169.60000000000002</v>
      </c>
      <c r="CV15" s="33">
        <f>[1]Table2!$L$14</f>
        <v>55.599999999999994</v>
      </c>
      <c r="CW15" s="40">
        <v>92.700000000000017</v>
      </c>
      <c r="CX15" s="30">
        <v>73.899999999999977</v>
      </c>
      <c r="CY15" s="32">
        <v>96.699999999999989</v>
      </c>
      <c r="CZ15" s="40">
        <v>89</v>
      </c>
      <c r="DA15" s="15"/>
      <c r="DB15" s="15"/>
    </row>
    <row r="16" spans="2:111" s="7" customFormat="1" ht="15">
      <c r="B16" s="16" t="s">
        <v>32</v>
      </c>
      <c r="C16" s="17">
        <v>24</v>
      </c>
      <c r="D16" s="18">
        <v>6.3</v>
      </c>
      <c r="E16" s="18">
        <v>10.8</v>
      </c>
      <c r="F16" s="18">
        <v>10</v>
      </c>
      <c r="G16" s="18">
        <v>7.8</v>
      </c>
      <c r="H16" s="18">
        <v>4.5999999999999996</v>
      </c>
      <c r="I16" s="19">
        <v>9.8000000000000007</v>
      </c>
      <c r="J16" s="19">
        <v>9.5</v>
      </c>
      <c r="K16" s="19">
        <v>9.3000000000000007</v>
      </c>
      <c r="L16" s="19">
        <v>7.3000000000000114</v>
      </c>
      <c r="M16" s="19">
        <v>6.3999999999999915</v>
      </c>
      <c r="N16" s="19">
        <v>6.9000000000000057</v>
      </c>
      <c r="O16" s="18">
        <v>16.5</v>
      </c>
      <c r="P16" s="20">
        <v>6.4</v>
      </c>
      <c r="Q16" s="22">
        <v>11.3</v>
      </c>
      <c r="R16" s="22">
        <v>7.2</v>
      </c>
      <c r="S16" s="21">
        <v>6.2</v>
      </c>
      <c r="T16" s="22">
        <v>6.3</v>
      </c>
      <c r="U16" s="22">
        <v>11.3</v>
      </c>
      <c r="V16" s="22">
        <v>11.4</v>
      </c>
      <c r="W16" s="23">
        <v>5.9999999999999929</v>
      </c>
      <c r="X16" s="19">
        <v>7.5000000000000142</v>
      </c>
      <c r="Y16" s="22">
        <v>6.5999999999999943</v>
      </c>
      <c r="Z16" s="18">
        <v>6.6000000000000085</v>
      </c>
      <c r="AA16" s="22">
        <v>11.8</v>
      </c>
      <c r="AB16" s="20">
        <v>6.9</v>
      </c>
      <c r="AC16" s="22">
        <v>10.4</v>
      </c>
      <c r="AD16" s="18">
        <v>6.9</v>
      </c>
      <c r="AE16" s="22">
        <v>5</v>
      </c>
      <c r="AF16" s="22">
        <v>6.5</v>
      </c>
      <c r="AG16" s="22">
        <v>11.4</v>
      </c>
      <c r="AH16" s="22">
        <v>7.4</v>
      </c>
      <c r="AI16" s="22">
        <v>9.5</v>
      </c>
      <c r="AJ16" s="22">
        <v>7.5999999999999943</v>
      </c>
      <c r="AK16" s="22">
        <v>32.200000000000003</v>
      </c>
      <c r="AL16" s="22">
        <v>6.7</v>
      </c>
      <c r="AM16" s="22">
        <v>10</v>
      </c>
      <c r="AN16" s="20">
        <v>8.4</v>
      </c>
      <c r="AO16" s="21">
        <v>9.4</v>
      </c>
      <c r="AP16" s="21">
        <v>8.4</v>
      </c>
      <c r="AQ16" s="22">
        <v>36.700000000000003</v>
      </c>
      <c r="AR16" s="22">
        <v>5.5</v>
      </c>
      <c r="AS16" s="22">
        <v>13.8</v>
      </c>
      <c r="AT16" s="25">
        <v>10.6</v>
      </c>
      <c r="AU16" s="23">
        <v>9</v>
      </c>
      <c r="AV16" s="22">
        <v>10.3</v>
      </c>
      <c r="AW16" s="21">
        <v>36.1</v>
      </c>
      <c r="AX16" s="23">
        <v>9.5</v>
      </c>
      <c r="AY16" s="22">
        <v>13.5</v>
      </c>
      <c r="AZ16" s="26">
        <v>6.6000000000000005</v>
      </c>
      <c r="BA16" s="27">
        <v>12.799999999999997</v>
      </c>
      <c r="BB16" s="27">
        <v>13.5</v>
      </c>
      <c r="BC16" s="29">
        <v>40.4</v>
      </c>
      <c r="BD16" s="29">
        <v>7.0999999999999943</v>
      </c>
      <c r="BE16" s="29">
        <v>17.600000000000023</v>
      </c>
      <c r="BF16" s="30">
        <v>11.09999999999998</v>
      </c>
      <c r="BG16" s="30">
        <v>15.900000000000006</v>
      </c>
      <c r="BH16" s="29">
        <v>11.899999999999977</v>
      </c>
      <c r="BI16" s="29">
        <v>41.500000000000028</v>
      </c>
      <c r="BJ16" s="30">
        <v>12.100000000000023</v>
      </c>
      <c r="BK16" s="30">
        <v>15.599999999999966</v>
      </c>
      <c r="BL16" s="26">
        <v>11</v>
      </c>
      <c r="BM16" s="30">
        <v>17.3</v>
      </c>
      <c r="BN16" s="30">
        <v>14.8</v>
      </c>
      <c r="BO16" s="30">
        <v>91.699999999999989</v>
      </c>
      <c r="BP16" s="30">
        <v>11.800000000000011</v>
      </c>
      <c r="BQ16" s="27">
        <v>20.699999999999989</v>
      </c>
      <c r="BR16" s="30">
        <v>13.800000000000011</v>
      </c>
      <c r="BS16" s="27">
        <v>15.5</v>
      </c>
      <c r="BT16" s="29">
        <v>17.899999999999977</v>
      </c>
      <c r="BU16" s="30">
        <v>41.600000000000051</v>
      </c>
      <c r="BV16" s="30">
        <v>14.099999999999909</v>
      </c>
      <c r="BW16" s="29">
        <v>17.800000000000068</v>
      </c>
      <c r="BX16" s="39">
        <v>13.100000000000001</v>
      </c>
      <c r="BY16" s="27">
        <v>18.599999999999998</v>
      </c>
      <c r="BZ16" s="27">
        <v>18.599999999999998</v>
      </c>
      <c r="CA16" s="30">
        <v>43.7</v>
      </c>
      <c r="CB16" s="30">
        <v>13.40000000000002</v>
      </c>
      <c r="CC16" s="27">
        <v>21.299999999999969</v>
      </c>
      <c r="CD16" s="27">
        <v>15.199999999999989</v>
      </c>
      <c r="CE16" s="27">
        <v>14.100000000000023</v>
      </c>
      <c r="CF16" s="30">
        <v>18.700000000000017</v>
      </c>
      <c r="CG16" s="30">
        <v>46.799999999999983</v>
      </c>
      <c r="CH16" s="40">
        <v>10.199999999999989</v>
      </c>
      <c r="CI16" s="27">
        <v>19.800000000000011</v>
      </c>
      <c r="CJ16" s="39">
        <v>19.3</v>
      </c>
      <c r="CK16" s="40">
        <v>13.299999999999994</v>
      </c>
      <c r="CL16" s="27">
        <v>16</v>
      </c>
      <c r="CM16" s="40">
        <v>44.600000000000009</v>
      </c>
      <c r="CN16" s="27">
        <v>8.8000000000000114</v>
      </c>
      <c r="CO16" s="32">
        <v>19.899999999999991</v>
      </c>
      <c r="CP16" s="40">
        <v>20.400000000000006</v>
      </c>
      <c r="CQ16" s="27">
        <v>13.099999999999994</v>
      </c>
      <c r="CR16" s="27">
        <v>16</v>
      </c>
      <c r="CS16" s="30">
        <v>40.099999999999994</v>
      </c>
      <c r="CT16" s="29">
        <v>7.5000000000000284</v>
      </c>
      <c r="CU16" s="30">
        <v>18.499999999999972</v>
      </c>
      <c r="CV16" s="33">
        <f>[1]Table2!$L$16</f>
        <v>22.5</v>
      </c>
      <c r="CW16" s="40">
        <v>14.399999999999999</v>
      </c>
      <c r="CX16" s="30">
        <v>16.299999999999997</v>
      </c>
      <c r="CY16" s="32">
        <v>42.199999999999996</v>
      </c>
      <c r="CZ16" s="40">
        <v>6.9000000000000057</v>
      </c>
      <c r="DA16" s="15"/>
      <c r="DB16" s="15"/>
    </row>
    <row r="17" spans="2:106" s="7" customFormat="1" ht="15">
      <c r="B17" s="16" t="s">
        <v>33</v>
      </c>
      <c r="C17" s="17">
        <v>25</v>
      </c>
      <c r="D17" s="18">
        <v>14</v>
      </c>
      <c r="E17" s="18">
        <v>20.3</v>
      </c>
      <c r="F17" s="18">
        <v>22.5</v>
      </c>
      <c r="G17" s="18">
        <v>32.700000000000003</v>
      </c>
      <c r="H17" s="18">
        <v>31.8</v>
      </c>
      <c r="I17" s="19">
        <v>47.8</v>
      </c>
      <c r="J17" s="19">
        <v>40.200000000000003</v>
      </c>
      <c r="K17" s="19">
        <v>43.400000000000063</v>
      </c>
      <c r="L17" s="19">
        <v>45.199999999999932</v>
      </c>
      <c r="M17" s="19">
        <v>35.9</v>
      </c>
      <c r="N17" s="19">
        <v>39.1</v>
      </c>
      <c r="O17" s="18">
        <v>46.10000000000008</v>
      </c>
      <c r="P17" s="20">
        <v>28.5</v>
      </c>
      <c r="Q17" s="22">
        <v>27.7</v>
      </c>
      <c r="R17" s="22">
        <v>28.7</v>
      </c>
      <c r="S17" s="21">
        <v>24.1</v>
      </c>
      <c r="T17" s="22">
        <v>28.3</v>
      </c>
      <c r="U17" s="22">
        <v>27</v>
      </c>
      <c r="V17" s="22">
        <v>33.699999999999932</v>
      </c>
      <c r="W17" s="23">
        <v>19.500000000000114</v>
      </c>
      <c r="X17" s="19">
        <v>16.3</v>
      </c>
      <c r="Y17" s="22">
        <v>5.4000000000000341</v>
      </c>
      <c r="Z17" s="18">
        <v>21.3</v>
      </c>
      <c r="AA17" s="22">
        <v>6.8000000000000114</v>
      </c>
      <c r="AB17" s="20">
        <v>15.1</v>
      </c>
      <c r="AC17" s="22">
        <v>52.3</v>
      </c>
      <c r="AD17" s="18">
        <v>21.9</v>
      </c>
      <c r="AE17" s="22">
        <v>23</v>
      </c>
      <c r="AF17" s="22">
        <v>16</v>
      </c>
      <c r="AG17" s="22">
        <v>21.2</v>
      </c>
      <c r="AH17" s="22">
        <v>21.1</v>
      </c>
      <c r="AI17" s="22">
        <v>14.1</v>
      </c>
      <c r="AJ17" s="22">
        <v>34.799999999999997</v>
      </c>
      <c r="AK17" s="22">
        <v>32.200000000000003</v>
      </c>
      <c r="AL17" s="22">
        <v>28.7</v>
      </c>
      <c r="AM17" s="22">
        <v>82.1</v>
      </c>
      <c r="AN17" s="20">
        <v>21.8</v>
      </c>
      <c r="AO17" s="21">
        <v>34</v>
      </c>
      <c r="AP17" s="21">
        <v>50.6</v>
      </c>
      <c r="AQ17" s="22">
        <v>40.6</v>
      </c>
      <c r="AR17" s="22">
        <v>42.5</v>
      </c>
      <c r="AS17" s="22">
        <v>53.5</v>
      </c>
      <c r="AT17" s="25">
        <v>50.2</v>
      </c>
      <c r="AU17" s="23">
        <v>47.8</v>
      </c>
      <c r="AV17" s="22">
        <v>62.1</v>
      </c>
      <c r="AW17" s="21">
        <v>69.900000000000006</v>
      </c>
      <c r="AX17" s="23">
        <v>52.9</v>
      </c>
      <c r="AY17" s="22">
        <v>87.5</v>
      </c>
      <c r="AZ17" s="26">
        <v>22.8</v>
      </c>
      <c r="BA17" s="27">
        <v>29.600000000000005</v>
      </c>
      <c r="BB17" s="27">
        <v>32.899999999999991</v>
      </c>
      <c r="BC17" s="29">
        <v>31</v>
      </c>
      <c r="BD17" s="29">
        <v>35.100000000000009</v>
      </c>
      <c r="BE17" s="29">
        <v>32.900000000000006</v>
      </c>
      <c r="BF17" s="30">
        <v>36.599999999999994</v>
      </c>
      <c r="BG17" s="30">
        <v>24.299999999999983</v>
      </c>
      <c r="BH17" s="29">
        <v>29.199999999999989</v>
      </c>
      <c r="BI17" s="29">
        <v>30.899999999999977</v>
      </c>
      <c r="BJ17" s="30">
        <v>29.800000000000068</v>
      </c>
      <c r="BK17" s="30">
        <v>44.899999999999977</v>
      </c>
      <c r="BL17" s="26">
        <v>19.799999999999997</v>
      </c>
      <c r="BM17" s="30">
        <v>32.600000000000009</v>
      </c>
      <c r="BN17" s="30">
        <v>41.599999999999994</v>
      </c>
      <c r="BO17" s="30">
        <v>37.699999999999989</v>
      </c>
      <c r="BP17" s="30">
        <v>42.400000000000006</v>
      </c>
      <c r="BQ17" s="27">
        <v>38</v>
      </c>
      <c r="BR17" s="30">
        <v>38.200000000000017</v>
      </c>
      <c r="BS17" s="27">
        <v>32.300000000000011</v>
      </c>
      <c r="BT17" s="29">
        <v>25.799999999999955</v>
      </c>
      <c r="BU17" s="30">
        <v>30</v>
      </c>
      <c r="BV17" s="30">
        <v>32.200000000000045</v>
      </c>
      <c r="BW17" s="29">
        <v>55.399999999999977</v>
      </c>
      <c r="BX17" s="39">
        <v>48.1</v>
      </c>
      <c r="BY17" s="27">
        <v>32.800000000000004</v>
      </c>
      <c r="BZ17" s="27">
        <v>34.699999999999989</v>
      </c>
      <c r="CA17" s="30">
        <v>38.400000000000006</v>
      </c>
      <c r="CB17" s="30">
        <v>35</v>
      </c>
      <c r="CC17" s="27">
        <v>41.399999999999977</v>
      </c>
      <c r="CD17" s="27">
        <v>49.600000000000023</v>
      </c>
      <c r="CE17" s="27">
        <v>44.5</v>
      </c>
      <c r="CF17" s="30">
        <v>43</v>
      </c>
      <c r="CG17" s="30">
        <v>38</v>
      </c>
      <c r="CH17" s="40">
        <v>36.300000000000011</v>
      </c>
      <c r="CI17" s="27">
        <v>72.300000000000011</v>
      </c>
      <c r="CJ17" s="39">
        <v>33.200000000000003</v>
      </c>
      <c r="CK17" s="40">
        <v>45.600000000000009</v>
      </c>
      <c r="CL17" s="27">
        <v>36.699999999999989</v>
      </c>
      <c r="CM17" s="40">
        <v>44</v>
      </c>
      <c r="CN17" s="27">
        <v>48.600000000000023</v>
      </c>
      <c r="CO17" s="32">
        <v>37.499999999999972</v>
      </c>
      <c r="CP17" s="40">
        <v>50.900000000000006</v>
      </c>
      <c r="CQ17" s="27">
        <v>31.399999999999977</v>
      </c>
      <c r="CR17" s="27">
        <v>48.200000000000045</v>
      </c>
      <c r="CS17" s="30">
        <v>63.799999999999955</v>
      </c>
      <c r="CT17" s="29">
        <v>42.400000000000034</v>
      </c>
      <c r="CU17" s="30">
        <v>65.300000000000011</v>
      </c>
      <c r="CV17" s="33">
        <f>[1]Table2!$L$20</f>
        <v>35.700000000000003</v>
      </c>
      <c r="CW17" s="40">
        <v>42.899999999999991</v>
      </c>
      <c r="CX17" s="30">
        <v>52.5</v>
      </c>
      <c r="CY17" s="32">
        <v>52.599999999999994</v>
      </c>
      <c r="CZ17" s="40">
        <v>50</v>
      </c>
      <c r="DA17" s="15"/>
      <c r="DB17" s="15"/>
    </row>
    <row r="18" spans="2:106" s="7" customFormat="1" ht="15">
      <c r="B18" s="16" t="s">
        <v>34</v>
      </c>
      <c r="C18" s="17">
        <v>26</v>
      </c>
      <c r="D18" s="18">
        <v>3.6</v>
      </c>
      <c r="E18" s="18">
        <v>0.60000000000000098</v>
      </c>
      <c r="F18" s="18">
        <v>0.49999999999999822</v>
      </c>
      <c r="G18" s="18">
        <v>0.39999999999999858</v>
      </c>
      <c r="H18" s="18">
        <v>0.40000000000000213</v>
      </c>
      <c r="I18" s="19">
        <v>0.59999999999999432</v>
      </c>
      <c r="J18" s="19">
        <v>0</v>
      </c>
      <c r="K18" s="19">
        <v>0.10000000000000853</v>
      </c>
      <c r="L18" s="19">
        <v>0.29999999999999716</v>
      </c>
      <c r="M18" s="19">
        <v>0.30000000000001137</v>
      </c>
      <c r="N18" s="19">
        <v>0</v>
      </c>
      <c r="O18" s="18">
        <v>0</v>
      </c>
      <c r="P18" s="20">
        <v>2.5</v>
      </c>
      <c r="Q18" s="22">
        <v>0.5</v>
      </c>
      <c r="R18" s="22">
        <v>0.89999999999999858</v>
      </c>
      <c r="S18" s="21">
        <v>0.30000000000000426</v>
      </c>
      <c r="T18" s="22">
        <v>0.79999999999999716</v>
      </c>
      <c r="U18" s="22">
        <v>7.8</v>
      </c>
      <c r="V18" s="22">
        <v>0.10000000000000853</v>
      </c>
      <c r="W18" s="23">
        <v>9.9999999999994316E-2</v>
      </c>
      <c r="X18" s="19">
        <v>9.9999999999994316E-2</v>
      </c>
      <c r="Y18" s="22">
        <v>-20</v>
      </c>
      <c r="Z18" s="18">
        <v>0.30000000000001137</v>
      </c>
      <c r="AA18" s="22">
        <v>25.299999999999926</v>
      </c>
      <c r="AB18" s="20">
        <v>1.4</v>
      </c>
      <c r="AC18" s="22">
        <v>4</v>
      </c>
      <c r="AD18" s="18">
        <v>0.30000000000000426</v>
      </c>
      <c r="AE18" s="22">
        <v>0.99999999999998579</v>
      </c>
      <c r="AF18" s="22">
        <v>0.19999999999998863</v>
      </c>
      <c r="AG18" s="22">
        <v>1.6000000000000227</v>
      </c>
      <c r="AH18" s="22">
        <v>1.1999999999999886</v>
      </c>
      <c r="AI18" s="22">
        <v>0.40000000000003411</v>
      </c>
      <c r="AJ18" s="22">
        <v>0.29999999999995453</v>
      </c>
      <c r="AK18" s="22">
        <v>0</v>
      </c>
      <c r="AL18" s="22">
        <v>0</v>
      </c>
      <c r="AM18" s="22">
        <v>1.8000000000000682</v>
      </c>
      <c r="AN18" s="20">
        <v>2</v>
      </c>
      <c r="AO18" s="21">
        <v>5.5999999999999943</v>
      </c>
      <c r="AP18" s="21">
        <v>-1.2999999999999829</v>
      </c>
      <c r="AQ18" s="22">
        <v>0.79999999999998295</v>
      </c>
      <c r="AR18" s="22">
        <v>0.40000000000000568</v>
      </c>
      <c r="AS18" s="22">
        <v>0.40000000000003411</v>
      </c>
      <c r="AT18" s="25">
        <v>9.9999999999965894E-2</v>
      </c>
      <c r="AU18" s="23">
        <v>0</v>
      </c>
      <c r="AV18" s="22">
        <v>0.20000000000004547</v>
      </c>
      <c r="AW18" s="21">
        <v>9.9999999999909051E-2</v>
      </c>
      <c r="AX18" s="23">
        <v>0.10000000000002274</v>
      </c>
      <c r="AY18" s="22">
        <v>0.30000000000006821</v>
      </c>
      <c r="AZ18" s="26">
        <v>1.1999999999999993</v>
      </c>
      <c r="BA18" s="27">
        <v>3.899999999999995</v>
      </c>
      <c r="BB18" s="27">
        <v>0.20000000000001705</v>
      </c>
      <c r="BC18" s="29">
        <v>1.0999999999999659</v>
      </c>
      <c r="BD18" s="29">
        <v>0.39999999999997726</v>
      </c>
      <c r="BE18" s="29">
        <v>0.30000000000006821</v>
      </c>
      <c r="BF18" s="30">
        <v>1.8999999999999773</v>
      </c>
      <c r="BG18" s="30">
        <v>0.29999999999995453</v>
      </c>
      <c r="BH18" s="29">
        <v>0.60000000000002274</v>
      </c>
      <c r="BI18" s="29">
        <v>0.20000000000004547</v>
      </c>
      <c r="BJ18" s="30">
        <v>0.10000000000002274</v>
      </c>
      <c r="BK18" s="30">
        <v>0.29999999999995453</v>
      </c>
      <c r="BL18" s="26">
        <v>2.7000000000000028</v>
      </c>
      <c r="BM18" s="30">
        <v>0.50000000000001421</v>
      </c>
      <c r="BN18" s="30">
        <v>2.5999999999999659</v>
      </c>
      <c r="BO18" s="30">
        <v>1.7000000000000739</v>
      </c>
      <c r="BP18" s="30">
        <v>0.19999999999993179</v>
      </c>
      <c r="BQ18" s="27">
        <v>0.5</v>
      </c>
      <c r="BR18" s="30">
        <v>1.1000000000000227</v>
      </c>
      <c r="BS18" s="27">
        <v>0.30000000000001137</v>
      </c>
      <c r="BT18" s="29">
        <v>0.60000000000002274</v>
      </c>
      <c r="BU18" s="30">
        <v>0.60000000000002274</v>
      </c>
      <c r="BV18" s="30">
        <v>0.89999999999986358</v>
      </c>
      <c r="BW18" s="29">
        <v>1.2999999999998408</v>
      </c>
      <c r="BX18" s="39">
        <v>2.2000000000000028</v>
      </c>
      <c r="BY18" s="27">
        <v>0.49999999999998579</v>
      </c>
      <c r="BZ18" s="27">
        <v>0.39999999999997726</v>
      </c>
      <c r="CA18" s="30">
        <v>2.5000000000000568</v>
      </c>
      <c r="CB18" s="30">
        <v>0.90000000000003411</v>
      </c>
      <c r="CC18" s="27">
        <v>2.8000000000000114</v>
      </c>
      <c r="CD18" s="27">
        <v>0.79999999999995453</v>
      </c>
      <c r="CE18" s="27">
        <v>0.29999999999984084</v>
      </c>
      <c r="CF18" s="30">
        <v>0.90000000000009095</v>
      </c>
      <c r="CG18" s="30">
        <v>0.20000000000004547</v>
      </c>
      <c r="CH18" s="40">
        <v>0.5</v>
      </c>
      <c r="CI18" s="27">
        <v>4.7000000000000455</v>
      </c>
      <c r="CJ18" s="39">
        <v>1.7999999999999972</v>
      </c>
      <c r="CK18" s="40">
        <v>0.89999999999999147</v>
      </c>
      <c r="CL18" s="27">
        <v>1.8000000000000114</v>
      </c>
      <c r="CM18" s="40">
        <v>1.8999999999999773</v>
      </c>
      <c r="CN18" s="27">
        <v>0.70000000000004547</v>
      </c>
      <c r="CO18" s="32">
        <v>0</v>
      </c>
      <c r="CP18" s="40">
        <v>0.19999999999998863</v>
      </c>
      <c r="CQ18" s="27">
        <v>0.30000000000001137</v>
      </c>
      <c r="CR18" s="27">
        <v>4.7999999999999545</v>
      </c>
      <c r="CS18" s="30">
        <v>0</v>
      </c>
      <c r="CT18" s="29">
        <v>0.80000000000006821</v>
      </c>
      <c r="CU18" s="30">
        <v>1.5999999999999091</v>
      </c>
      <c r="CV18" s="33">
        <f>[1]Table2!$L$23</f>
        <v>3</v>
      </c>
      <c r="CW18" s="40">
        <v>0.30000000000001137</v>
      </c>
      <c r="CX18" s="30">
        <v>1.7999999999999829</v>
      </c>
      <c r="CY18" s="32">
        <v>2.0999999999999943</v>
      </c>
      <c r="CZ18" s="40">
        <v>0.5</v>
      </c>
      <c r="DA18" s="15"/>
      <c r="DB18" s="15"/>
    </row>
    <row r="19" spans="2:106" s="7" customFormat="1" ht="15">
      <c r="B19" s="16" t="s">
        <v>35</v>
      </c>
      <c r="C19" s="17">
        <v>27</v>
      </c>
      <c r="D19" s="18">
        <v>41.9</v>
      </c>
      <c r="E19" s="18">
        <v>46.2</v>
      </c>
      <c r="F19" s="18">
        <v>51.8</v>
      </c>
      <c r="G19" s="18">
        <v>51.8</v>
      </c>
      <c r="H19" s="18">
        <v>49.5</v>
      </c>
      <c r="I19" s="19">
        <v>49.6</v>
      </c>
      <c r="J19" s="19">
        <v>51.8</v>
      </c>
      <c r="K19" s="19">
        <v>51.6</v>
      </c>
      <c r="L19" s="19">
        <v>69.900000000000006</v>
      </c>
      <c r="M19" s="19">
        <v>64.900000000000006</v>
      </c>
      <c r="N19" s="19">
        <v>56.599999999999909</v>
      </c>
      <c r="O19" s="18">
        <v>75.800000000000182</v>
      </c>
      <c r="P19" s="20">
        <v>56.2</v>
      </c>
      <c r="Q19" s="22">
        <v>55.1</v>
      </c>
      <c r="R19" s="22">
        <v>60.1</v>
      </c>
      <c r="S19" s="21">
        <v>57.9</v>
      </c>
      <c r="T19" s="22">
        <v>57</v>
      </c>
      <c r="U19" s="22">
        <v>57.000000000000057</v>
      </c>
      <c r="V19" s="22">
        <v>53.699999999999932</v>
      </c>
      <c r="W19" s="23">
        <v>59.000000000000057</v>
      </c>
      <c r="X19" s="19">
        <v>55.699999999999932</v>
      </c>
      <c r="Y19" s="22">
        <v>68.2</v>
      </c>
      <c r="Z19" s="18">
        <v>136.6</v>
      </c>
      <c r="AA19" s="22">
        <v>217.2</v>
      </c>
      <c r="AB19" s="20">
        <v>86.1</v>
      </c>
      <c r="AC19" s="22">
        <v>115.9</v>
      </c>
      <c r="AD19" s="18">
        <v>91.1</v>
      </c>
      <c r="AE19" s="22">
        <v>125.2</v>
      </c>
      <c r="AF19" s="22">
        <v>113.8</v>
      </c>
      <c r="AG19" s="22">
        <v>106.9</v>
      </c>
      <c r="AH19" s="22">
        <v>119.4</v>
      </c>
      <c r="AI19" s="22">
        <v>107.7</v>
      </c>
      <c r="AJ19" s="22">
        <v>108.5</v>
      </c>
      <c r="AK19" s="22">
        <v>115.6</v>
      </c>
      <c r="AL19" s="22">
        <v>112</v>
      </c>
      <c r="AM19" s="22">
        <v>145.19999999999999</v>
      </c>
      <c r="AN19" s="20">
        <v>100.7</v>
      </c>
      <c r="AO19" s="21">
        <v>127.7</v>
      </c>
      <c r="AP19" s="21">
        <v>123.6</v>
      </c>
      <c r="AQ19" s="22">
        <v>131.1</v>
      </c>
      <c r="AR19" s="22">
        <v>125.3</v>
      </c>
      <c r="AS19" s="22">
        <v>119.8</v>
      </c>
      <c r="AT19" s="25">
        <v>128.4</v>
      </c>
      <c r="AU19" s="23">
        <v>136.6</v>
      </c>
      <c r="AV19" s="22">
        <v>112.8</v>
      </c>
      <c r="AW19" s="21">
        <v>129.30000000000001</v>
      </c>
      <c r="AX19" s="23">
        <v>127.4</v>
      </c>
      <c r="AY19" s="22">
        <v>143.20000000000027</v>
      </c>
      <c r="AZ19" s="26">
        <v>120.2</v>
      </c>
      <c r="BA19" s="27">
        <v>154.40000000000003</v>
      </c>
      <c r="BB19" s="27">
        <v>139.69999999999993</v>
      </c>
      <c r="BC19" s="29">
        <v>145.10000000000002</v>
      </c>
      <c r="BD19" s="29">
        <v>142</v>
      </c>
      <c r="BE19" s="29">
        <v>127.70000000000005</v>
      </c>
      <c r="BF19" s="30">
        <v>142.29999999999995</v>
      </c>
      <c r="BG19" s="30">
        <v>132.89999999999998</v>
      </c>
      <c r="BH19" s="29">
        <v>124.80000000000018</v>
      </c>
      <c r="BI19" s="29">
        <v>120</v>
      </c>
      <c r="BJ19" s="30">
        <v>139.89999999999986</v>
      </c>
      <c r="BK19" s="30">
        <v>134.59999999999991</v>
      </c>
      <c r="BL19" s="26">
        <v>131.30000000000001</v>
      </c>
      <c r="BM19" s="30">
        <v>135.39999999999998</v>
      </c>
      <c r="BN19" s="30">
        <v>145.50000000000006</v>
      </c>
      <c r="BO19" s="30">
        <v>150.39999999999998</v>
      </c>
      <c r="BP19" s="30">
        <v>131.80000000000007</v>
      </c>
      <c r="BQ19" s="27">
        <v>117.99999999999989</v>
      </c>
      <c r="BR19" s="30">
        <v>137.20000000000005</v>
      </c>
      <c r="BS19" s="27">
        <v>130.89999999999998</v>
      </c>
      <c r="BT19" s="29">
        <v>131.39999999999986</v>
      </c>
      <c r="BU19" s="30">
        <v>148.30000000000018</v>
      </c>
      <c r="BV19" s="30">
        <v>142</v>
      </c>
      <c r="BW19" s="29">
        <v>153.29999999999995</v>
      </c>
      <c r="BX19" s="39">
        <v>129.4</v>
      </c>
      <c r="BY19" s="27">
        <v>171.6</v>
      </c>
      <c r="BZ19" s="27">
        <v>140.30000000000001</v>
      </c>
      <c r="CA19" s="30">
        <v>148.09999999999997</v>
      </c>
      <c r="CB19" s="30">
        <v>141.70000000000005</v>
      </c>
      <c r="CC19" s="27">
        <v>142</v>
      </c>
      <c r="CD19" s="27">
        <v>154.00000000000011</v>
      </c>
      <c r="CE19" s="27">
        <v>149.89999999999986</v>
      </c>
      <c r="CF19" s="30">
        <v>172.10000000000014</v>
      </c>
      <c r="CG19" s="30">
        <v>164.69999999999982</v>
      </c>
      <c r="CH19" s="40">
        <v>164.20000000000005</v>
      </c>
      <c r="CI19" s="27">
        <v>179.59999999999991</v>
      </c>
      <c r="CJ19" s="39">
        <v>162.1</v>
      </c>
      <c r="CK19" s="40">
        <v>171.50000000000003</v>
      </c>
      <c r="CL19" s="27">
        <v>164.59999999999997</v>
      </c>
      <c r="CM19" s="40">
        <v>172.8</v>
      </c>
      <c r="CN19" s="27">
        <v>175.89999999999998</v>
      </c>
      <c r="CO19" s="32">
        <v>173.60000000000002</v>
      </c>
      <c r="CP19" s="40">
        <v>188.39999999999986</v>
      </c>
      <c r="CQ19" s="27">
        <v>182.10000000000014</v>
      </c>
      <c r="CR19" s="27">
        <v>205.70000000000005</v>
      </c>
      <c r="CS19" s="30">
        <v>215</v>
      </c>
      <c r="CT19" s="29">
        <v>228.40000000000009</v>
      </c>
      <c r="CU19" s="30">
        <v>254.79999999999995</v>
      </c>
      <c r="CV19" s="33">
        <f>[1]Table2!$L$33</f>
        <v>207</v>
      </c>
      <c r="CW19" s="40">
        <v>219.09999999999997</v>
      </c>
      <c r="CX19" s="30">
        <v>233.3</v>
      </c>
      <c r="CY19" s="32">
        <v>224.90000000000009</v>
      </c>
      <c r="CZ19" s="40">
        <v>230.39999999999998</v>
      </c>
      <c r="DA19" s="15"/>
      <c r="DB19" s="15"/>
    </row>
    <row r="20" spans="2:106" s="7" customFormat="1" ht="15">
      <c r="B20" s="16" t="s">
        <v>36</v>
      </c>
      <c r="C20" s="17">
        <v>28</v>
      </c>
      <c r="D20" s="18">
        <v>18.7</v>
      </c>
      <c r="E20" s="18">
        <v>14.8</v>
      </c>
      <c r="F20" s="18">
        <v>43.5</v>
      </c>
      <c r="G20" s="18">
        <v>37</v>
      </c>
      <c r="H20" s="18">
        <v>33.700000000000003</v>
      </c>
      <c r="I20" s="19">
        <v>32.700000000000003</v>
      </c>
      <c r="J20" s="19">
        <v>54.8</v>
      </c>
      <c r="K20" s="19">
        <v>19.100000000000001</v>
      </c>
      <c r="L20" s="19">
        <v>37.4</v>
      </c>
      <c r="M20" s="19">
        <v>35.9</v>
      </c>
      <c r="N20" s="19">
        <v>40.700000000000003</v>
      </c>
      <c r="O20" s="18">
        <v>68.099999999999994</v>
      </c>
      <c r="P20" s="20">
        <v>20.8</v>
      </c>
      <c r="Q20" s="22">
        <v>24.3</v>
      </c>
      <c r="R20" s="22">
        <v>47.6</v>
      </c>
      <c r="S20" s="21">
        <v>36.799999999999997</v>
      </c>
      <c r="T20" s="22">
        <v>41.9</v>
      </c>
      <c r="U20" s="22">
        <v>44.4</v>
      </c>
      <c r="V20" s="22">
        <v>70.999999999999943</v>
      </c>
      <c r="W20" s="23">
        <v>27.900000000000091</v>
      </c>
      <c r="X20" s="19">
        <v>51.3</v>
      </c>
      <c r="Y20" s="22">
        <v>109</v>
      </c>
      <c r="Z20" s="18">
        <v>43.5</v>
      </c>
      <c r="AA20" s="22">
        <v>254.5</v>
      </c>
      <c r="AB20" s="20">
        <v>41.5</v>
      </c>
      <c r="AC20" s="22">
        <v>40.5</v>
      </c>
      <c r="AD20" s="18">
        <v>64.099999999999994</v>
      </c>
      <c r="AE20" s="22">
        <v>62.9</v>
      </c>
      <c r="AF20" s="22">
        <v>104.1</v>
      </c>
      <c r="AG20" s="22">
        <v>64.199999999999932</v>
      </c>
      <c r="AH20" s="22">
        <v>127.5</v>
      </c>
      <c r="AI20" s="22">
        <v>34.4</v>
      </c>
      <c r="AJ20" s="22">
        <v>85.699999999999932</v>
      </c>
      <c r="AK20" s="22">
        <v>92.000000000000114</v>
      </c>
      <c r="AL20" s="22">
        <v>88.8</v>
      </c>
      <c r="AM20" s="22">
        <v>148.1</v>
      </c>
      <c r="AN20" s="20">
        <v>44.7</v>
      </c>
      <c r="AO20" s="21">
        <v>66.2</v>
      </c>
      <c r="AP20" s="21">
        <v>79.400000000000006</v>
      </c>
      <c r="AQ20" s="22">
        <v>86.999999999999943</v>
      </c>
      <c r="AR20" s="22">
        <v>66.599999999999994</v>
      </c>
      <c r="AS20" s="22">
        <v>75</v>
      </c>
      <c r="AT20" s="25">
        <v>106.1</v>
      </c>
      <c r="AU20" s="23">
        <v>57.4</v>
      </c>
      <c r="AV20" s="22">
        <v>76.300000000000068</v>
      </c>
      <c r="AW20" s="21">
        <v>68.3</v>
      </c>
      <c r="AX20" s="23">
        <v>64.099999999999994</v>
      </c>
      <c r="AY20" s="22">
        <v>153.19999999999993</v>
      </c>
      <c r="AZ20" s="26">
        <v>62.7</v>
      </c>
      <c r="BA20" s="27">
        <v>71.8</v>
      </c>
      <c r="BB20" s="27">
        <v>80.300000000000011</v>
      </c>
      <c r="BC20" s="29">
        <v>117</v>
      </c>
      <c r="BD20" s="29">
        <v>82.300000000000011</v>
      </c>
      <c r="BE20" s="29">
        <v>86.099999999999966</v>
      </c>
      <c r="BF20" s="30">
        <v>98.099999999999966</v>
      </c>
      <c r="BG20" s="30">
        <v>46.299999999999955</v>
      </c>
      <c r="BH20" s="29">
        <v>55.700000000000045</v>
      </c>
      <c r="BI20" s="29">
        <v>66.700000000000045</v>
      </c>
      <c r="BJ20" s="30">
        <v>76.200000000000045</v>
      </c>
      <c r="BK20" s="30">
        <v>158.09999999999991</v>
      </c>
      <c r="BL20" s="26">
        <v>10.199999999999999</v>
      </c>
      <c r="BM20" s="30">
        <v>96.499999999999986</v>
      </c>
      <c r="BN20" s="30">
        <v>66</v>
      </c>
      <c r="BO20" s="30">
        <v>141.69999999999999</v>
      </c>
      <c r="BP20" s="30">
        <v>34.100000000000023</v>
      </c>
      <c r="BQ20" s="27">
        <v>35.899999999999977</v>
      </c>
      <c r="BR20" s="30">
        <v>101.5</v>
      </c>
      <c r="BS20" s="27">
        <v>107.20000000000005</v>
      </c>
      <c r="BT20" s="29">
        <v>77.099999999999909</v>
      </c>
      <c r="BU20" s="30">
        <v>138.89999999999998</v>
      </c>
      <c r="BV20" s="30">
        <v>57.700000000000159</v>
      </c>
      <c r="BW20" s="29">
        <v>190.10000000000002</v>
      </c>
      <c r="BX20" s="39">
        <v>79.5</v>
      </c>
      <c r="BY20" s="27">
        <v>65.899999999999977</v>
      </c>
      <c r="BZ20" s="27">
        <v>52.100000000000023</v>
      </c>
      <c r="CA20" s="30">
        <v>112.30000000000001</v>
      </c>
      <c r="CB20" s="30">
        <v>93.899999999999977</v>
      </c>
      <c r="CC20" s="27">
        <v>59.400000000000034</v>
      </c>
      <c r="CD20" s="27">
        <v>184.29999999999995</v>
      </c>
      <c r="CE20" s="27">
        <v>142.19999999999993</v>
      </c>
      <c r="CF20" s="30">
        <v>113.80000000000007</v>
      </c>
      <c r="CG20" s="30">
        <v>157.19999999999993</v>
      </c>
      <c r="CH20" s="40">
        <v>79.200000000000045</v>
      </c>
      <c r="CI20" s="27">
        <v>213.60000000000014</v>
      </c>
      <c r="CJ20" s="39">
        <v>129.4</v>
      </c>
      <c r="CK20" s="40">
        <v>60.599999999999994</v>
      </c>
      <c r="CL20" s="27">
        <v>50.400000000000006</v>
      </c>
      <c r="CM20" s="40">
        <v>98.500000000000028</v>
      </c>
      <c r="CN20" s="27">
        <v>57.899999999999977</v>
      </c>
      <c r="CO20" s="32">
        <v>122.09999999999997</v>
      </c>
      <c r="CP20" s="40">
        <v>48.700000000000045</v>
      </c>
      <c r="CQ20" s="27">
        <v>61.299999999999955</v>
      </c>
      <c r="CR20" s="27">
        <v>79.600000000000023</v>
      </c>
      <c r="CS20" s="30">
        <v>155.20000000000005</v>
      </c>
      <c r="CT20" s="29">
        <v>50.399999999999977</v>
      </c>
      <c r="CU20" s="30">
        <v>308.19999999999993</v>
      </c>
      <c r="CV20" s="33">
        <f>[1]Table2!$L$37</f>
        <v>12</v>
      </c>
      <c r="CW20" s="40">
        <v>112.69999999999999</v>
      </c>
      <c r="CX20" s="30">
        <v>119.30000000000001</v>
      </c>
      <c r="CY20" s="32">
        <v>73</v>
      </c>
      <c r="CZ20" s="40">
        <v>122</v>
      </c>
      <c r="DA20" s="15"/>
      <c r="DB20" s="15"/>
    </row>
    <row r="21" spans="2:106" s="7" customFormat="1" ht="15">
      <c r="B21" s="10" t="s">
        <v>37</v>
      </c>
      <c r="C21" s="11"/>
      <c r="D21" s="5">
        <f>D8-D13</f>
        <v>35.599999999999994</v>
      </c>
      <c r="E21" s="5">
        <f t="shared" ref="E21:BK21" si="5">E8-E13</f>
        <v>28.499999999999972</v>
      </c>
      <c r="F21" s="5">
        <f t="shared" si="5"/>
        <v>178</v>
      </c>
      <c r="G21" s="5">
        <f t="shared" si="5"/>
        <v>-7.7000000000000171</v>
      </c>
      <c r="H21" s="5">
        <f t="shared" si="5"/>
        <v>119.60000000000002</v>
      </c>
      <c r="I21" s="5">
        <f t="shared" si="5"/>
        <v>24.89999999999992</v>
      </c>
      <c r="J21" s="5">
        <f t="shared" si="5"/>
        <v>52.800000000000011</v>
      </c>
      <c r="K21" s="5">
        <f t="shared" si="5"/>
        <v>139.19999999999993</v>
      </c>
      <c r="L21" s="5">
        <f t="shared" si="5"/>
        <v>71.900000000000148</v>
      </c>
      <c r="M21" s="5">
        <f t="shared" si="5"/>
        <v>36.499999999999886</v>
      </c>
      <c r="N21" s="5">
        <f t="shared" si="5"/>
        <v>67.800000000000182</v>
      </c>
      <c r="O21" s="5">
        <f t="shared" si="5"/>
        <v>124.39999999999975</v>
      </c>
      <c r="P21" s="4">
        <f t="shared" si="5"/>
        <v>213.8</v>
      </c>
      <c r="Q21" s="5">
        <f t="shared" si="5"/>
        <v>99.499999999999972</v>
      </c>
      <c r="R21" s="5">
        <f t="shared" si="5"/>
        <v>88.5</v>
      </c>
      <c r="S21" s="5">
        <f t="shared" si="5"/>
        <v>235.89999999999992</v>
      </c>
      <c r="T21" s="5">
        <f t="shared" si="5"/>
        <v>146.50000000000006</v>
      </c>
      <c r="U21" s="5">
        <f t="shared" si="5"/>
        <v>87.799999999999955</v>
      </c>
      <c r="V21" s="5">
        <f t="shared" si="5"/>
        <v>202.80000000000013</v>
      </c>
      <c r="W21" s="5">
        <f t="shared" si="5"/>
        <v>-362.5999999999998</v>
      </c>
      <c r="X21" s="5">
        <f t="shared" si="5"/>
        <v>115.80000000000007</v>
      </c>
      <c r="Y21" s="5">
        <f t="shared" si="5"/>
        <v>30.999999999998977</v>
      </c>
      <c r="Z21" s="5">
        <f t="shared" si="5"/>
        <v>-54.899999999999864</v>
      </c>
      <c r="AA21" s="5">
        <f t="shared" si="5"/>
        <v>-210.40000000000009</v>
      </c>
      <c r="AB21" s="4">
        <f t="shared" si="5"/>
        <v>-44.899999999999977</v>
      </c>
      <c r="AC21" s="5">
        <f t="shared" si="5"/>
        <v>-90.269999999999982</v>
      </c>
      <c r="AD21" s="5">
        <f t="shared" si="5"/>
        <v>171.57000000000005</v>
      </c>
      <c r="AE21" s="5">
        <f t="shared" si="5"/>
        <v>-43.899999999999977</v>
      </c>
      <c r="AF21" s="5">
        <f t="shared" si="5"/>
        <v>-55</v>
      </c>
      <c r="AG21" s="5">
        <f t="shared" si="5"/>
        <v>71.5</v>
      </c>
      <c r="AH21" s="5">
        <f t="shared" si="5"/>
        <v>-12.099999999999966</v>
      </c>
      <c r="AI21" s="5">
        <f t="shared" si="5"/>
        <v>-27.299999999999329</v>
      </c>
      <c r="AJ21" s="5">
        <f t="shared" si="5"/>
        <v>71.600000000000193</v>
      </c>
      <c r="AK21" s="5">
        <f t="shared" si="5"/>
        <v>-13.000000000000171</v>
      </c>
      <c r="AL21" s="5">
        <f t="shared" si="5"/>
        <v>439.30000000000007</v>
      </c>
      <c r="AM21" s="5">
        <f t="shared" si="5"/>
        <v>-24.199999999999932</v>
      </c>
      <c r="AN21" s="4">
        <f t="shared" si="5"/>
        <v>-6.0999999999999659</v>
      </c>
      <c r="AO21" s="5">
        <f t="shared" si="5"/>
        <v>-98.39999999999992</v>
      </c>
      <c r="AP21" s="14">
        <f t="shared" si="5"/>
        <v>224.10000000000002</v>
      </c>
      <c r="AQ21" s="14">
        <f t="shared" si="5"/>
        <v>-119.19999999999999</v>
      </c>
      <c r="AR21" s="14">
        <f t="shared" si="5"/>
        <v>-46.699999999999989</v>
      </c>
      <c r="AS21" s="5">
        <f t="shared" si="5"/>
        <v>-39.10000000000008</v>
      </c>
      <c r="AT21" s="5">
        <f t="shared" si="5"/>
        <v>-30.599999999999966</v>
      </c>
      <c r="AU21" s="5">
        <f t="shared" si="5"/>
        <v>-19.899999999999295</v>
      </c>
      <c r="AV21" s="5">
        <f t="shared" si="5"/>
        <v>25.199999999998624</v>
      </c>
      <c r="AW21" s="5">
        <f t="shared" si="5"/>
        <v>-56.999999999999147</v>
      </c>
      <c r="AX21" s="5">
        <f t="shared" si="5"/>
        <v>7.2000000000001592</v>
      </c>
      <c r="AY21" s="5">
        <f t="shared" si="5"/>
        <v>28</v>
      </c>
      <c r="AZ21" s="4">
        <f t="shared" si="5"/>
        <v>33.200000000000045</v>
      </c>
      <c r="BA21" s="5">
        <f t="shared" si="5"/>
        <v>-73.099999999999966</v>
      </c>
      <c r="BB21" s="5">
        <f t="shared" si="5"/>
        <v>155.09999999999997</v>
      </c>
      <c r="BC21" s="5">
        <f t="shared" si="5"/>
        <v>-62.100000000000136</v>
      </c>
      <c r="BD21" s="5">
        <f t="shared" si="5"/>
        <v>-6.7999999999996135</v>
      </c>
      <c r="BE21" s="5">
        <f t="shared" si="5"/>
        <v>63.199999999999648</v>
      </c>
      <c r="BF21" s="5">
        <f t="shared" si="5"/>
        <v>-39.199999999999932</v>
      </c>
      <c r="BG21" s="5">
        <f t="shared" si="5"/>
        <v>126.20000000000067</v>
      </c>
      <c r="BH21" s="5">
        <f t="shared" si="5"/>
        <v>108.39999999999901</v>
      </c>
      <c r="BI21" s="5">
        <f t="shared" si="5"/>
        <v>9.6999999999998749</v>
      </c>
      <c r="BJ21" s="5">
        <f t="shared" si="5"/>
        <v>73.399999999999523</v>
      </c>
      <c r="BK21" s="5">
        <f t="shared" si="5"/>
        <v>-2.3999999999987267</v>
      </c>
      <c r="BL21" s="4">
        <v>147.19999999999999</v>
      </c>
      <c r="BM21" s="5">
        <v>-23.800000000000068</v>
      </c>
      <c r="BN21" s="5">
        <v>408.80000000000007</v>
      </c>
      <c r="BO21" s="5">
        <v>-129.2000000000005</v>
      </c>
      <c r="BP21" s="5">
        <v>106.50000000000034</v>
      </c>
      <c r="BQ21" s="5">
        <v>188.49999999999994</v>
      </c>
      <c r="BR21" s="5">
        <v>24.400000000000432</v>
      </c>
      <c r="BS21" s="5">
        <v>21.799999999999727</v>
      </c>
      <c r="BT21" s="5">
        <v>187.40000000000009</v>
      </c>
      <c r="BU21" s="5">
        <v>-19.299999999999841</v>
      </c>
      <c r="BV21" s="5">
        <v>124.70000000000005</v>
      </c>
      <c r="BW21" s="5">
        <v>50.100000000000136</v>
      </c>
      <c r="BX21" s="4">
        <f t="shared" ref="BX21:CX21" si="6">BX8-BX13</f>
        <v>167.01999999999998</v>
      </c>
      <c r="BY21" s="5">
        <f t="shared" si="6"/>
        <v>-52.32000000000005</v>
      </c>
      <c r="BZ21" s="5">
        <f t="shared" si="6"/>
        <v>270.70000000000016</v>
      </c>
      <c r="CA21" s="5">
        <f t="shared" si="6"/>
        <v>-27.600000000000136</v>
      </c>
      <c r="CB21" s="5">
        <f t="shared" si="6"/>
        <v>108.60000000000065</v>
      </c>
      <c r="CC21" s="5">
        <f t="shared" si="6"/>
        <v>153.20000000000005</v>
      </c>
      <c r="CD21" s="5">
        <f t="shared" si="6"/>
        <v>49.399999999999409</v>
      </c>
      <c r="CE21" s="5">
        <f t="shared" si="6"/>
        <v>94.599999999999682</v>
      </c>
      <c r="CF21" s="5">
        <f t="shared" si="6"/>
        <v>107.00000000000057</v>
      </c>
      <c r="CG21" s="5">
        <f t="shared" si="6"/>
        <v>5.4999999999994316</v>
      </c>
      <c r="CH21" s="5">
        <f t="shared" si="6"/>
        <v>157.22495000000026</v>
      </c>
      <c r="CI21" s="5">
        <f t="shared" si="6"/>
        <v>30.975049999999783</v>
      </c>
      <c r="CJ21" s="4">
        <f t="shared" si="6"/>
        <v>54.100000000000023</v>
      </c>
      <c r="CK21" s="5">
        <f t="shared" si="6"/>
        <v>-17.700000000000045</v>
      </c>
      <c r="CL21" s="5">
        <f t="shared" si="6"/>
        <v>339.90000000000009</v>
      </c>
      <c r="CM21" s="5">
        <f t="shared" si="6"/>
        <v>-19.400000000000318</v>
      </c>
      <c r="CN21" s="5">
        <f t="shared" si="6"/>
        <v>126.40000000000015</v>
      </c>
      <c r="CO21" s="5">
        <f t="shared" si="6"/>
        <v>41.299999999999955</v>
      </c>
      <c r="CP21" s="5">
        <f t="shared" si="6"/>
        <v>173.69999999999987</v>
      </c>
      <c r="CQ21" s="5">
        <f t="shared" si="6"/>
        <v>35.100000000000705</v>
      </c>
      <c r="CR21" s="5">
        <f t="shared" si="6"/>
        <v>102.89999999999918</v>
      </c>
      <c r="CS21" s="5">
        <f t="shared" si="6"/>
        <v>-129.40000000000055</v>
      </c>
      <c r="CT21" s="5">
        <f t="shared" si="6"/>
        <v>26.900000000000659</v>
      </c>
      <c r="CU21" s="5">
        <f t="shared" si="6"/>
        <v>-22.599999999999909</v>
      </c>
      <c r="CV21" s="4">
        <f t="shared" si="6"/>
        <v>112.50000000000006</v>
      </c>
      <c r="CW21" s="5">
        <f t="shared" si="6"/>
        <v>-113.10000000000002</v>
      </c>
      <c r="CX21" s="5">
        <f t="shared" si="6"/>
        <v>161.39999999999998</v>
      </c>
      <c r="CY21" s="34">
        <f>CY8-CY13</f>
        <v>-54.100000000000023</v>
      </c>
      <c r="CZ21" s="34">
        <f>CZ8-CZ13</f>
        <v>35.200000000000273</v>
      </c>
      <c r="DA21" s="15"/>
      <c r="DB21" s="15"/>
    </row>
    <row r="22" spans="2:106" s="7" customFormat="1" ht="30">
      <c r="B22" s="9" t="s">
        <v>38</v>
      </c>
      <c r="C22" s="41">
        <v>31</v>
      </c>
      <c r="D22" s="42">
        <f>D23-D24</f>
        <v>-8.6</v>
      </c>
      <c r="E22" s="42">
        <f t="shared" ref="E22:BV22" si="7">E23-E24</f>
        <v>37.800000000000004</v>
      </c>
      <c r="F22" s="42">
        <f t="shared" si="7"/>
        <v>36.6</v>
      </c>
      <c r="G22" s="42">
        <f t="shared" si="7"/>
        <v>38.1</v>
      </c>
      <c r="H22" s="42">
        <f t="shared" si="7"/>
        <v>10.099999999999994</v>
      </c>
      <c r="I22" s="42">
        <f t="shared" si="7"/>
        <v>54.3</v>
      </c>
      <c r="J22" s="42">
        <f t="shared" si="7"/>
        <v>100.5</v>
      </c>
      <c r="K22" s="42">
        <f t="shared" si="7"/>
        <v>9.7000000000000028</v>
      </c>
      <c r="L22" s="42">
        <f t="shared" si="7"/>
        <v>19.099999999999994</v>
      </c>
      <c r="M22" s="42">
        <f t="shared" si="7"/>
        <v>85.300000000000011</v>
      </c>
      <c r="N22" s="42">
        <f t="shared" si="7"/>
        <v>87.400000000000091</v>
      </c>
      <c r="O22" s="42">
        <f t="shared" si="7"/>
        <v>34.799999999999983</v>
      </c>
      <c r="P22" s="43">
        <f t="shared" si="7"/>
        <v>13.5</v>
      </c>
      <c r="Q22" s="42">
        <f t="shared" si="7"/>
        <v>23.4</v>
      </c>
      <c r="R22" s="42">
        <f t="shared" si="7"/>
        <v>48.5</v>
      </c>
      <c r="S22" s="42">
        <f t="shared" si="7"/>
        <v>226.2</v>
      </c>
      <c r="T22" s="42">
        <f t="shared" si="7"/>
        <v>116.79999999999998</v>
      </c>
      <c r="U22" s="42">
        <f t="shared" si="7"/>
        <v>93.9</v>
      </c>
      <c r="V22" s="42">
        <f t="shared" si="7"/>
        <v>-13.100000000000023</v>
      </c>
      <c r="W22" s="42">
        <f t="shared" si="7"/>
        <v>-292.2</v>
      </c>
      <c r="X22" s="42">
        <f t="shared" si="7"/>
        <v>50.000000000000135</v>
      </c>
      <c r="Y22" s="42">
        <f t="shared" si="7"/>
        <v>196.99999999999997</v>
      </c>
      <c r="Z22" s="42">
        <f t="shared" si="7"/>
        <v>14.300000000000011</v>
      </c>
      <c r="AA22" s="42">
        <f t="shared" si="7"/>
        <v>62.700000000000017</v>
      </c>
      <c r="AB22" s="43">
        <f t="shared" si="7"/>
        <v>8.8999999999999986</v>
      </c>
      <c r="AC22" s="42">
        <f t="shared" si="7"/>
        <v>21.699999999999996</v>
      </c>
      <c r="AD22" s="42">
        <f t="shared" si="7"/>
        <v>-21</v>
      </c>
      <c r="AE22" s="42">
        <f t="shared" si="7"/>
        <v>-81.3</v>
      </c>
      <c r="AF22" s="42">
        <f t="shared" si="7"/>
        <v>81.600000000000009</v>
      </c>
      <c r="AG22" s="42">
        <f t="shared" si="7"/>
        <v>-23</v>
      </c>
      <c r="AH22" s="42">
        <f t="shared" si="7"/>
        <v>138.1</v>
      </c>
      <c r="AI22" s="42">
        <f t="shared" si="7"/>
        <v>85.600000000000009</v>
      </c>
      <c r="AJ22" s="42">
        <f t="shared" si="7"/>
        <v>138.39999999999998</v>
      </c>
      <c r="AK22" s="42">
        <f t="shared" si="7"/>
        <v>184.3</v>
      </c>
      <c r="AL22" s="42">
        <f t="shared" si="7"/>
        <v>89.5</v>
      </c>
      <c r="AM22" s="42">
        <f t="shared" si="7"/>
        <v>203.89999999999998</v>
      </c>
      <c r="AN22" s="43">
        <f t="shared" si="7"/>
        <v>-13.800000000000004</v>
      </c>
      <c r="AO22" s="42">
        <f t="shared" si="7"/>
        <v>2.5</v>
      </c>
      <c r="AP22" s="44">
        <f t="shared" si="7"/>
        <v>127.8</v>
      </c>
      <c r="AQ22" s="44">
        <f t="shared" si="7"/>
        <v>91.5</v>
      </c>
      <c r="AR22" s="44">
        <f t="shared" si="7"/>
        <v>60.499999999999993</v>
      </c>
      <c r="AS22" s="42">
        <f t="shared" si="7"/>
        <v>77.099999999999994</v>
      </c>
      <c r="AT22" s="42">
        <f t="shared" si="7"/>
        <v>171</v>
      </c>
      <c r="AU22" s="42">
        <f t="shared" si="7"/>
        <v>112.20000000000002</v>
      </c>
      <c r="AV22" s="42">
        <f t="shared" si="7"/>
        <v>54.199999999999996</v>
      </c>
      <c r="AW22" s="42">
        <f t="shared" si="7"/>
        <v>103.80000000000001</v>
      </c>
      <c r="AX22" s="42">
        <f t="shared" si="7"/>
        <v>103.00000000000003</v>
      </c>
      <c r="AY22" s="42">
        <f t="shared" si="7"/>
        <v>151.59999999999977</v>
      </c>
      <c r="AZ22" s="43">
        <f t="shared" si="7"/>
        <v>11.1</v>
      </c>
      <c r="BA22" s="42">
        <f t="shared" si="7"/>
        <v>42.300000000000004</v>
      </c>
      <c r="BB22" s="42">
        <f t="shared" si="7"/>
        <v>146.80000000000001</v>
      </c>
      <c r="BC22" s="42">
        <f t="shared" si="7"/>
        <v>70.099999999999994</v>
      </c>
      <c r="BD22" s="42">
        <f t="shared" si="7"/>
        <v>97.499999999999972</v>
      </c>
      <c r="BE22" s="42">
        <f t="shared" si="7"/>
        <v>108.20000000000002</v>
      </c>
      <c r="BF22" s="42">
        <f t="shared" si="7"/>
        <v>108.49999999999997</v>
      </c>
      <c r="BG22" s="42">
        <f t="shared" si="7"/>
        <v>141.20000000000016</v>
      </c>
      <c r="BH22" s="42">
        <f t="shared" si="7"/>
        <v>169.1</v>
      </c>
      <c r="BI22" s="42">
        <f t="shared" si="7"/>
        <v>97.100000000000051</v>
      </c>
      <c r="BJ22" s="42">
        <f t="shared" si="7"/>
        <v>81.69999999999996</v>
      </c>
      <c r="BK22" s="42">
        <f t="shared" si="7"/>
        <v>247.19999999999965</v>
      </c>
      <c r="BL22" s="43">
        <f t="shared" si="7"/>
        <v>79.3</v>
      </c>
      <c r="BM22" s="42">
        <f t="shared" si="7"/>
        <v>96.899999999999991</v>
      </c>
      <c r="BN22" s="42">
        <f t="shared" si="7"/>
        <v>92.400000000000034</v>
      </c>
      <c r="BO22" s="42">
        <f t="shared" si="7"/>
        <v>65.600000000000023</v>
      </c>
      <c r="BP22" s="42">
        <f t="shared" si="7"/>
        <v>106.19999999999999</v>
      </c>
      <c r="BQ22" s="42">
        <f t="shared" si="7"/>
        <v>78.599999999999881</v>
      </c>
      <c r="BR22" s="42">
        <f t="shared" si="7"/>
        <v>128.10000000000022</v>
      </c>
      <c r="BS22" s="42">
        <f t="shared" si="7"/>
        <v>101.69999999999985</v>
      </c>
      <c r="BT22" s="42">
        <f t="shared" si="7"/>
        <v>119.99999999999991</v>
      </c>
      <c r="BU22" s="42">
        <f t="shared" si="7"/>
        <v>38.800000000000068</v>
      </c>
      <c r="BV22" s="42">
        <f t="shared" si="7"/>
        <v>-15.5</v>
      </c>
      <c r="BW22" s="42">
        <f t="shared" ref="BW22:CU22" si="8">BW23-BW24</f>
        <v>405.9</v>
      </c>
      <c r="BX22" s="43">
        <f t="shared" si="8"/>
        <v>8.1100000000000065</v>
      </c>
      <c r="BY22" s="42">
        <f t="shared" si="8"/>
        <v>51.589999999999982</v>
      </c>
      <c r="BZ22" s="42">
        <f t="shared" si="8"/>
        <v>45.5</v>
      </c>
      <c r="CA22" s="42">
        <f t="shared" si="8"/>
        <v>77.7</v>
      </c>
      <c r="CB22" s="42">
        <f t="shared" si="8"/>
        <v>18.90000000000002</v>
      </c>
      <c r="CC22" s="42">
        <f t="shared" si="8"/>
        <v>110.1</v>
      </c>
      <c r="CD22" s="42">
        <f t="shared" si="8"/>
        <v>161.09999999999997</v>
      </c>
      <c r="CE22" s="42">
        <f t="shared" si="8"/>
        <v>182.2000000000001</v>
      </c>
      <c r="CF22" s="42">
        <f t="shared" si="8"/>
        <v>204.2</v>
      </c>
      <c r="CG22" s="42">
        <f t="shared" si="8"/>
        <v>129.19999999999996</v>
      </c>
      <c r="CH22" s="42">
        <f t="shared" si="8"/>
        <v>65.799999999999955</v>
      </c>
      <c r="CI22" s="42">
        <f t="shared" si="8"/>
        <v>164.60000000000002</v>
      </c>
      <c r="CJ22" s="45">
        <f t="shared" si="8"/>
        <v>8.7999999999999989</v>
      </c>
      <c r="CK22" s="35">
        <f t="shared" si="8"/>
        <v>18.200000000000003</v>
      </c>
      <c r="CL22" s="35">
        <f t="shared" si="8"/>
        <v>43.000000000000007</v>
      </c>
      <c r="CM22" s="35">
        <f t="shared" si="8"/>
        <v>40.600000000000009</v>
      </c>
      <c r="CN22" s="35">
        <f t="shared" si="8"/>
        <v>47.299999999999983</v>
      </c>
      <c r="CO22" s="35">
        <f t="shared" si="8"/>
        <v>42.599999999999994</v>
      </c>
      <c r="CP22" s="35">
        <f t="shared" si="8"/>
        <v>86.69999999999996</v>
      </c>
      <c r="CQ22" s="35">
        <f t="shared" si="8"/>
        <v>94.800000000000097</v>
      </c>
      <c r="CR22" s="35">
        <f t="shared" si="8"/>
        <v>96.699999999999932</v>
      </c>
      <c r="CS22" s="35">
        <f t="shared" si="8"/>
        <v>125.80000000000005</v>
      </c>
      <c r="CT22" s="35">
        <f t="shared" si="8"/>
        <v>127.40000000000005</v>
      </c>
      <c r="CU22" s="35">
        <f t="shared" si="8"/>
        <v>282.99999999999983</v>
      </c>
      <c r="CV22" s="45">
        <f>CV23-CV24</f>
        <v>21.592000000000002</v>
      </c>
      <c r="CW22" s="35">
        <f>CW23-CW24</f>
        <v>19.599999999999998</v>
      </c>
      <c r="CX22" s="35">
        <f>CX23-CX24</f>
        <v>15.099999999999987</v>
      </c>
      <c r="CY22" s="35">
        <f>CY23-CY24</f>
        <v>41.90800000000003</v>
      </c>
      <c r="CZ22" s="35">
        <f>CZ23-CZ24</f>
        <v>52.3</v>
      </c>
      <c r="DA22" s="15"/>
      <c r="DB22" s="15"/>
    </row>
    <row r="23" spans="2:106" s="7" customFormat="1" ht="15">
      <c r="B23" s="16" t="s">
        <v>39</v>
      </c>
      <c r="C23" s="17">
        <v>31.1</v>
      </c>
      <c r="D23" s="18">
        <v>11.9</v>
      </c>
      <c r="E23" s="18">
        <v>43.1</v>
      </c>
      <c r="F23" s="18">
        <v>49.5</v>
      </c>
      <c r="G23" s="18">
        <v>55.5</v>
      </c>
      <c r="H23" s="18">
        <v>70.599999999999994</v>
      </c>
      <c r="I23" s="19">
        <v>101.8</v>
      </c>
      <c r="J23" s="19">
        <v>123.4</v>
      </c>
      <c r="K23" s="19">
        <v>106.7</v>
      </c>
      <c r="L23" s="19">
        <v>125.6</v>
      </c>
      <c r="M23" s="19">
        <v>123.9</v>
      </c>
      <c r="N23" s="19">
        <v>99.400000000000091</v>
      </c>
      <c r="O23" s="18">
        <v>158.19999999999999</v>
      </c>
      <c r="P23" s="20">
        <v>34.4</v>
      </c>
      <c r="Q23" s="22">
        <v>38.299999999999997</v>
      </c>
      <c r="R23" s="22">
        <v>109.8</v>
      </c>
      <c r="S23" s="21">
        <v>203.7</v>
      </c>
      <c r="T23" s="22">
        <v>141.19999999999999</v>
      </c>
      <c r="U23" s="22">
        <v>117.3</v>
      </c>
      <c r="V23" s="22">
        <v>154.19999999999999</v>
      </c>
      <c r="W23" s="23">
        <v>-140.6</v>
      </c>
      <c r="X23" s="19">
        <v>81.100000000000136</v>
      </c>
      <c r="Y23" s="22">
        <v>287.39999999999998</v>
      </c>
      <c r="Z23" s="18">
        <v>215.3</v>
      </c>
      <c r="AA23" s="46">
        <v>187.3</v>
      </c>
      <c r="AB23" s="20">
        <v>48.9</v>
      </c>
      <c r="AC23" s="22">
        <v>56.8</v>
      </c>
      <c r="AD23" s="18">
        <v>71.7</v>
      </c>
      <c r="AE23" s="22">
        <v>105.8</v>
      </c>
      <c r="AF23" s="22">
        <v>168.8</v>
      </c>
      <c r="AG23" s="22">
        <v>81.7</v>
      </c>
      <c r="AH23" s="22">
        <v>168.6</v>
      </c>
      <c r="AI23" s="22">
        <v>100.4</v>
      </c>
      <c r="AJ23" s="22">
        <v>154.19999999999999</v>
      </c>
      <c r="AK23" s="22">
        <v>199.8</v>
      </c>
      <c r="AL23" s="22">
        <v>124.9</v>
      </c>
      <c r="AM23" s="22">
        <v>242.6</v>
      </c>
      <c r="AN23" s="20">
        <v>29.9</v>
      </c>
      <c r="AO23" s="21">
        <v>38</v>
      </c>
      <c r="AP23" s="21">
        <v>81</v>
      </c>
      <c r="AQ23" s="22">
        <v>95.5</v>
      </c>
      <c r="AR23" s="22">
        <v>100.1</v>
      </c>
      <c r="AS23" s="22">
        <v>106.1</v>
      </c>
      <c r="AT23" s="25">
        <v>180.8</v>
      </c>
      <c r="AU23" s="23">
        <v>144.80000000000001</v>
      </c>
      <c r="AV23" s="22">
        <v>70.3</v>
      </c>
      <c r="AW23" s="21">
        <v>117.4</v>
      </c>
      <c r="AX23" s="23">
        <v>110.4</v>
      </c>
      <c r="AY23" s="22">
        <v>178.49999999999977</v>
      </c>
      <c r="AZ23" s="26">
        <v>26.5</v>
      </c>
      <c r="BA23" s="27">
        <v>47.400000000000006</v>
      </c>
      <c r="BB23" s="27">
        <v>158.9</v>
      </c>
      <c r="BC23" s="29">
        <v>75.199999999999989</v>
      </c>
      <c r="BD23" s="29">
        <v>107.59999999999997</v>
      </c>
      <c r="BE23" s="29">
        <v>121.40000000000003</v>
      </c>
      <c r="BF23" s="30">
        <v>125.29999999999995</v>
      </c>
      <c r="BG23" s="30">
        <v>159.60000000000014</v>
      </c>
      <c r="BH23" s="29">
        <v>212</v>
      </c>
      <c r="BI23" s="29">
        <v>115.70000000000005</v>
      </c>
      <c r="BJ23" s="30">
        <v>111.79999999999995</v>
      </c>
      <c r="BK23" s="30">
        <v>279.39999999999964</v>
      </c>
      <c r="BL23" s="26">
        <v>89.3</v>
      </c>
      <c r="BM23" s="30">
        <v>107.89999999999999</v>
      </c>
      <c r="BN23" s="30">
        <v>111.10000000000002</v>
      </c>
      <c r="BO23" s="30">
        <v>84.400000000000034</v>
      </c>
      <c r="BP23" s="30">
        <v>114.89999999999998</v>
      </c>
      <c r="BQ23" s="30">
        <v>102.49999999999989</v>
      </c>
      <c r="BR23" s="30">
        <v>145.50000000000023</v>
      </c>
      <c r="BS23" s="27">
        <v>118.79999999999984</v>
      </c>
      <c r="BT23" s="29">
        <v>132.69999999999993</v>
      </c>
      <c r="BU23" s="30">
        <v>123.70000000000005</v>
      </c>
      <c r="BV23" s="30">
        <v>95.700000000000045</v>
      </c>
      <c r="BW23" s="30">
        <v>448.79999999999995</v>
      </c>
      <c r="BX23" s="31">
        <v>42.930000000000007</v>
      </c>
      <c r="BY23" s="27">
        <v>61.669999999999987</v>
      </c>
      <c r="BZ23" s="27">
        <v>85.6</v>
      </c>
      <c r="CA23" s="30">
        <v>99</v>
      </c>
      <c r="CB23" s="30">
        <v>119.10000000000002</v>
      </c>
      <c r="CC23" s="27">
        <v>125.69999999999999</v>
      </c>
      <c r="CD23" s="27">
        <v>172.29999999999995</v>
      </c>
      <c r="CE23" s="27">
        <v>192.10000000000014</v>
      </c>
      <c r="CF23" s="30">
        <v>214.79999999999995</v>
      </c>
      <c r="CG23" s="30">
        <v>133.29999999999995</v>
      </c>
      <c r="CH23" s="27">
        <v>73</v>
      </c>
      <c r="CI23" s="27">
        <v>179</v>
      </c>
      <c r="CJ23" s="26">
        <v>12.7</v>
      </c>
      <c r="CK23" s="27">
        <v>23.000000000000004</v>
      </c>
      <c r="CL23" s="27">
        <v>51.2</v>
      </c>
      <c r="CM23" s="27">
        <v>45.900000000000006</v>
      </c>
      <c r="CN23" s="27">
        <v>58.699999999999989</v>
      </c>
      <c r="CO23" s="32">
        <v>51.699999999999989</v>
      </c>
      <c r="CP23" s="27">
        <v>90.899999999999977</v>
      </c>
      <c r="CQ23" s="27">
        <v>97.900000000000091</v>
      </c>
      <c r="CR23" s="27">
        <v>112.49999999999994</v>
      </c>
      <c r="CS23" s="27">
        <v>151.70000000000005</v>
      </c>
      <c r="CT23" s="29">
        <v>139.70000000000005</v>
      </c>
      <c r="CU23" s="30">
        <v>304.69999999999982</v>
      </c>
      <c r="CV23" s="33">
        <f>[1]StatementII!$L$24</f>
        <v>31.700000000000003</v>
      </c>
      <c r="CW23" s="27">
        <v>31.799999999999997</v>
      </c>
      <c r="CX23" s="30">
        <v>41.599999999999994</v>
      </c>
      <c r="CY23" s="32">
        <v>44.200000000000017</v>
      </c>
      <c r="CZ23" s="27">
        <v>57.5</v>
      </c>
      <c r="DA23" s="15"/>
      <c r="DB23" s="15"/>
    </row>
    <row r="24" spans="2:106" s="7" customFormat="1" ht="15">
      <c r="B24" s="16" t="s">
        <v>40</v>
      </c>
      <c r="C24" s="17">
        <v>31.2</v>
      </c>
      <c r="D24" s="18">
        <v>20.5</v>
      </c>
      <c r="E24" s="18">
        <v>5.3</v>
      </c>
      <c r="F24" s="18">
        <v>12.9</v>
      </c>
      <c r="G24" s="18">
        <v>17.399999999999999</v>
      </c>
      <c r="H24" s="18">
        <v>60.5</v>
      </c>
      <c r="I24" s="19">
        <v>47.5</v>
      </c>
      <c r="J24" s="19">
        <v>22.9</v>
      </c>
      <c r="K24" s="19">
        <v>97</v>
      </c>
      <c r="L24" s="19">
        <v>106.5</v>
      </c>
      <c r="M24" s="19">
        <v>38.6</v>
      </c>
      <c r="N24" s="19">
        <v>12</v>
      </c>
      <c r="O24" s="18">
        <v>123.4</v>
      </c>
      <c r="P24" s="20">
        <v>20.9</v>
      </c>
      <c r="Q24" s="22">
        <v>14.9</v>
      </c>
      <c r="R24" s="22">
        <v>61.3</v>
      </c>
      <c r="S24" s="21">
        <v>-22.5</v>
      </c>
      <c r="T24" s="22">
        <v>24.4</v>
      </c>
      <c r="U24" s="22">
        <v>23.4</v>
      </c>
      <c r="V24" s="22">
        <v>167.3</v>
      </c>
      <c r="W24" s="23">
        <v>151.6</v>
      </c>
      <c r="X24" s="19">
        <v>31.1</v>
      </c>
      <c r="Y24" s="22">
        <v>90.4</v>
      </c>
      <c r="Z24" s="18">
        <v>201</v>
      </c>
      <c r="AA24" s="46">
        <v>124.6</v>
      </c>
      <c r="AB24" s="20">
        <v>40</v>
      </c>
      <c r="AC24" s="22">
        <v>35.1</v>
      </c>
      <c r="AD24" s="18">
        <v>92.7</v>
      </c>
      <c r="AE24" s="22">
        <v>187.1</v>
      </c>
      <c r="AF24" s="22">
        <v>87.2</v>
      </c>
      <c r="AG24" s="22">
        <v>104.7</v>
      </c>
      <c r="AH24" s="22">
        <v>30.5</v>
      </c>
      <c r="AI24" s="22">
        <v>14.8</v>
      </c>
      <c r="AJ24" s="22">
        <v>15.8</v>
      </c>
      <c r="AK24" s="22">
        <v>15.5</v>
      </c>
      <c r="AL24" s="22">
        <v>35.4</v>
      </c>
      <c r="AM24" s="22">
        <v>38.700000000000003</v>
      </c>
      <c r="AN24" s="20">
        <v>43.7</v>
      </c>
      <c r="AO24" s="21">
        <v>35.5</v>
      </c>
      <c r="AP24" s="21">
        <v>-46.8</v>
      </c>
      <c r="AQ24" s="21">
        <v>4</v>
      </c>
      <c r="AR24" s="22">
        <v>39.6</v>
      </c>
      <c r="AS24" s="22">
        <v>29</v>
      </c>
      <c r="AT24" s="25">
        <v>9.8000000000000007</v>
      </c>
      <c r="AU24" s="23">
        <v>32.6</v>
      </c>
      <c r="AV24" s="22">
        <v>16.100000000000001</v>
      </c>
      <c r="AW24" s="21">
        <v>13.6</v>
      </c>
      <c r="AX24" s="23">
        <v>7.3999999999999773</v>
      </c>
      <c r="AY24" s="22">
        <v>26.900000000000006</v>
      </c>
      <c r="AZ24" s="26">
        <v>15.4</v>
      </c>
      <c r="BA24" s="27">
        <v>5.1000000000000014</v>
      </c>
      <c r="BB24" s="27">
        <v>12.1</v>
      </c>
      <c r="BC24" s="29">
        <v>5.1000000000000014</v>
      </c>
      <c r="BD24" s="29">
        <v>10.099999999999994</v>
      </c>
      <c r="BE24" s="29">
        <v>13.20000000000001</v>
      </c>
      <c r="BF24" s="30">
        <v>16.79999999999999</v>
      </c>
      <c r="BG24" s="30">
        <v>18.399999999999991</v>
      </c>
      <c r="BH24" s="29">
        <v>42.900000000000006</v>
      </c>
      <c r="BI24" s="29">
        <v>18.599999999999994</v>
      </c>
      <c r="BJ24" s="30">
        <v>30.1</v>
      </c>
      <c r="BK24" s="30">
        <v>32.199999999999989</v>
      </c>
      <c r="BL24" s="26">
        <v>10</v>
      </c>
      <c r="BM24" s="30">
        <v>11</v>
      </c>
      <c r="BN24" s="30">
        <v>18.699999999999996</v>
      </c>
      <c r="BO24" s="30">
        <v>18.800000000000004</v>
      </c>
      <c r="BP24" s="30">
        <v>8.6999999999999886</v>
      </c>
      <c r="BQ24" s="30">
        <v>23.900000000000006</v>
      </c>
      <c r="BR24" s="30">
        <v>17.400000000000006</v>
      </c>
      <c r="BS24" s="27">
        <v>17.099999999999994</v>
      </c>
      <c r="BT24" s="29">
        <v>12.700000000000017</v>
      </c>
      <c r="BU24" s="30">
        <v>84.899999999999977</v>
      </c>
      <c r="BV24" s="30">
        <v>111.20000000000005</v>
      </c>
      <c r="BW24" s="30">
        <v>42.899999999999977</v>
      </c>
      <c r="BX24" s="31">
        <v>34.82</v>
      </c>
      <c r="BY24" s="27">
        <v>10.080000000000005</v>
      </c>
      <c r="BZ24" s="27">
        <v>40.099999999999994</v>
      </c>
      <c r="CA24" s="30">
        <v>21.299999999999997</v>
      </c>
      <c r="CB24" s="30">
        <v>100.2</v>
      </c>
      <c r="CC24" s="27">
        <v>15.599999999999994</v>
      </c>
      <c r="CD24" s="27">
        <v>11.199999999999989</v>
      </c>
      <c r="CE24" s="27">
        <v>9.9000000000000341</v>
      </c>
      <c r="CF24" s="30">
        <v>10.599999999999966</v>
      </c>
      <c r="CG24" s="30">
        <v>4.0999999999999943</v>
      </c>
      <c r="CH24" s="27">
        <v>7.2000000000000455</v>
      </c>
      <c r="CI24" s="27">
        <v>14.399999999999977</v>
      </c>
      <c r="CJ24" s="26">
        <v>3.9</v>
      </c>
      <c r="CK24" s="27">
        <v>4.8000000000000007</v>
      </c>
      <c r="CL24" s="27">
        <v>8.1999999999999975</v>
      </c>
      <c r="CM24" s="27">
        <v>5.3000000000000007</v>
      </c>
      <c r="CN24" s="27">
        <v>11.400000000000002</v>
      </c>
      <c r="CO24" s="32">
        <v>9.0999999999999943</v>
      </c>
      <c r="CP24" s="27">
        <v>4.2000000000000099</v>
      </c>
      <c r="CQ24" s="27">
        <v>3.0999999999999943</v>
      </c>
      <c r="CR24" s="27">
        <v>15.800000000000011</v>
      </c>
      <c r="CS24" s="27">
        <v>25.899999999999991</v>
      </c>
      <c r="CT24" s="29">
        <v>12.299999999999997</v>
      </c>
      <c r="CU24" s="30">
        <v>21.700000000000003</v>
      </c>
      <c r="CV24" s="33">
        <f>[1]StatementII!$L$29</f>
        <v>10.108000000000001</v>
      </c>
      <c r="CW24" s="27">
        <v>12.2</v>
      </c>
      <c r="CX24" s="30">
        <v>26.500000000000007</v>
      </c>
      <c r="CY24" s="32">
        <v>2.2919999999999874</v>
      </c>
      <c r="CZ24" s="27">
        <v>5.2000000000000028</v>
      </c>
      <c r="DA24" s="15"/>
      <c r="DB24" s="15"/>
    </row>
    <row r="25" spans="2:106" s="7" customFormat="1" ht="32.25" customHeight="1">
      <c r="B25" s="10" t="s">
        <v>41</v>
      </c>
      <c r="C25" s="11"/>
      <c r="D25" s="12">
        <f>D8-D13-D22</f>
        <v>44.199999999999996</v>
      </c>
      <c r="E25" s="12">
        <f t="shared" ref="E25:AM25" si="9">E8-E13-E22</f>
        <v>-9.3000000000000327</v>
      </c>
      <c r="F25" s="12">
        <f t="shared" si="9"/>
        <v>141.4</v>
      </c>
      <c r="G25" s="12">
        <f t="shared" si="9"/>
        <v>-45.800000000000018</v>
      </c>
      <c r="H25" s="12">
        <f t="shared" si="9"/>
        <v>109.50000000000003</v>
      </c>
      <c r="I25" s="12">
        <f t="shared" si="9"/>
        <v>-29.400000000000077</v>
      </c>
      <c r="J25" s="12">
        <f t="shared" si="9"/>
        <v>-47.699999999999989</v>
      </c>
      <c r="K25" s="12">
        <f t="shared" si="9"/>
        <v>129.49999999999994</v>
      </c>
      <c r="L25" s="12">
        <f t="shared" si="9"/>
        <v>52.800000000000153</v>
      </c>
      <c r="M25" s="12">
        <f t="shared" si="9"/>
        <v>-48.800000000000125</v>
      </c>
      <c r="N25" s="12">
        <f t="shared" si="9"/>
        <v>-19.599999999999909</v>
      </c>
      <c r="O25" s="12">
        <f t="shared" si="9"/>
        <v>89.599999999999767</v>
      </c>
      <c r="P25" s="13">
        <f t="shared" si="9"/>
        <v>200.3</v>
      </c>
      <c r="Q25" s="12">
        <f t="shared" si="9"/>
        <v>76.099999999999966</v>
      </c>
      <c r="R25" s="12">
        <f t="shared" si="9"/>
        <v>40</v>
      </c>
      <c r="S25" s="12">
        <f t="shared" si="9"/>
        <v>9.6999999999999318</v>
      </c>
      <c r="T25" s="12">
        <f t="shared" si="9"/>
        <v>29.700000000000074</v>
      </c>
      <c r="U25" s="12">
        <f t="shared" si="9"/>
        <v>-6.1000000000000512</v>
      </c>
      <c r="V25" s="12">
        <f t="shared" si="9"/>
        <v>215.90000000000015</v>
      </c>
      <c r="W25" s="12">
        <f t="shared" si="9"/>
        <v>-70.399999999999807</v>
      </c>
      <c r="X25" s="12">
        <f t="shared" si="9"/>
        <v>65.799999999999926</v>
      </c>
      <c r="Y25" s="12">
        <f t="shared" si="9"/>
        <v>-166.00000000000099</v>
      </c>
      <c r="Z25" s="12">
        <f t="shared" si="9"/>
        <v>-69.199999999999875</v>
      </c>
      <c r="AA25" s="12">
        <f t="shared" si="9"/>
        <v>-273.10000000000014</v>
      </c>
      <c r="AB25" s="13">
        <f t="shared" si="9"/>
        <v>-53.799999999999976</v>
      </c>
      <c r="AC25" s="12">
        <f t="shared" si="9"/>
        <v>-111.96999999999997</v>
      </c>
      <c r="AD25" s="12">
        <f t="shared" si="9"/>
        <v>192.57000000000005</v>
      </c>
      <c r="AE25" s="12">
        <f t="shared" si="9"/>
        <v>37.40000000000002</v>
      </c>
      <c r="AF25" s="12">
        <f t="shared" si="9"/>
        <v>-136.60000000000002</v>
      </c>
      <c r="AG25" s="12">
        <f t="shared" si="9"/>
        <v>94.5</v>
      </c>
      <c r="AH25" s="12">
        <f t="shared" si="9"/>
        <v>-150.19999999999996</v>
      </c>
      <c r="AI25" s="12">
        <f t="shared" si="9"/>
        <v>-112.89999999999934</v>
      </c>
      <c r="AJ25" s="12">
        <f t="shared" si="9"/>
        <v>-66.799999999999784</v>
      </c>
      <c r="AK25" s="12">
        <f t="shared" si="9"/>
        <v>-197.30000000000018</v>
      </c>
      <c r="AL25" s="12">
        <f t="shared" si="9"/>
        <v>349.80000000000007</v>
      </c>
      <c r="AM25" s="12">
        <f t="shared" si="9"/>
        <v>-228.09999999999991</v>
      </c>
      <c r="AN25" s="13">
        <f>AN21-AN22</f>
        <v>7.7000000000000384</v>
      </c>
      <c r="AO25" s="12">
        <f>AO21-AO22</f>
        <v>-100.89999999999992</v>
      </c>
      <c r="AP25" s="36">
        <f t="shared" ref="AP25:CZ25" si="10">AP8-AP13-AP22</f>
        <v>96.300000000000026</v>
      </c>
      <c r="AQ25" s="36">
        <f t="shared" si="10"/>
        <v>-210.7</v>
      </c>
      <c r="AR25" s="36">
        <f t="shared" si="10"/>
        <v>-107.19999999999999</v>
      </c>
      <c r="AS25" s="12">
        <f t="shared" si="10"/>
        <v>-116.20000000000007</v>
      </c>
      <c r="AT25" s="12">
        <f t="shared" si="10"/>
        <v>-201.59999999999997</v>
      </c>
      <c r="AU25" s="12">
        <f t="shared" si="10"/>
        <v>-132.09999999999931</v>
      </c>
      <c r="AV25" s="12">
        <f t="shared" si="10"/>
        <v>-29.000000000001371</v>
      </c>
      <c r="AW25" s="12">
        <f t="shared" si="10"/>
        <v>-160.79999999999916</v>
      </c>
      <c r="AX25" s="12">
        <f t="shared" si="10"/>
        <v>-95.799999999999869</v>
      </c>
      <c r="AY25" s="12">
        <f t="shared" si="10"/>
        <v>-123.59999999999977</v>
      </c>
      <c r="AZ25" s="13">
        <f t="shared" si="10"/>
        <v>22.100000000000044</v>
      </c>
      <c r="BA25" s="12">
        <f t="shared" si="10"/>
        <v>-115.39999999999998</v>
      </c>
      <c r="BB25" s="12">
        <f t="shared" si="10"/>
        <v>8.2999999999999545</v>
      </c>
      <c r="BC25" s="12">
        <f t="shared" si="10"/>
        <v>-132.20000000000013</v>
      </c>
      <c r="BD25" s="12">
        <f t="shared" si="10"/>
        <v>-104.29999999999959</v>
      </c>
      <c r="BE25" s="12">
        <f t="shared" si="10"/>
        <v>-45.000000000000369</v>
      </c>
      <c r="BF25" s="12">
        <f t="shared" si="10"/>
        <v>-147.6999999999999</v>
      </c>
      <c r="BG25" s="12">
        <f t="shared" si="10"/>
        <v>-14.999999999999488</v>
      </c>
      <c r="BH25" s="12">
        <f t="shared" si="10"/>
        <v>-60.700000000000983</v>
      </c>
      <c r="BI25" s="12">
        <f t="shared" si="10"/>
        <v>-87.400000000000176</v>
      </c>
      <c r="BJ25" s="12">
        <f t="shared" si="10"/>
        <v>-8.3000000000004377</v>
      </c>
      <c r="BK25" s="12">
        <f t="shared" si="10"/>
        <v>-249.59999999999837</v>
      </c>
      <c r="BL25" s="13">
        <f t="shared" si="10"/>
        <v>67.899999999999991</v>
      </c>
      <c r="BM25" s="12">
        <f t="shared" si="10"/>
        <v>-120.70000000000006</v>
      </c>
      <c r="BN25" s="12">
        <f t="shared" si="10"/>
        <v>316.40000000000003</v>
      </c>
      <c r="BO25" s="12">
        <f t="shared" si="10"/>
        <v>-194.80000000000052</v>
      </c>
      <c r="BP25" s="12">
        <f t="shared" si="10"/>
        <v>0.30000000000035243</v>
      </c>
      <c r="BQ25" s="12">
        <f t="shared" si="10"/>
        <v>109.90000000000006</v>
      </c>
      <c r="BR25" s="12">
        <f t="shared" si="10"/>
        <v>-103.69999999999979</v>
      </c>
      <c r="BS25" s="12">
        <f t="shared" si="10"/>
        <v>-79.900000000000119</v>
      </c>
      <c r="BT25" s="12">
        <f t="shared" si="10"/>
        <v>67.400000000000176</v>
      </c>
      <c r="BU25" s="12">
        <f t="shared" si="10"/>
        <v>-58.099999999999909</v>
      </c>
      <c r="BV25" s="12">
        <f t="shared" si="10"/>
        <v>140.20000000000005</v>
      </c>
      <c r="BW25" s="12">
        <f t="shared" si="10"/>
        <v>-355.79999999999984</v>
      </c>
      <c r="BX25" s="13">
        <f t="shared" si="10"/>
        <v>158.90999999999997</v>
      </c>
      <c r="BY25" s="12">
        <f t="shared" si="10"/>
        <v>-103.91000000000003</v>
      </c>
      <c r="BZ25" s="12">
        <f t="shared" si="10"/>
        <v>225.20000000000016</v>
      </c>
      <c r="CA25" s="12">
        <f t="shared" si="10"/>
        <v>-105.30000000000014</v>
      </c>
      <c r="CB25" s="12">
        <f t="shared" si="10"/>
        <v>89.700000000000628</v>
      </c>
      <c r="CC25" s="12">
        <f t="shared" si="10"/>
        <v>43.100000000000051</v>
      </c>
      <c r="CD25" s="12">
        <f t="shared" si="10"/>
        <v>-111.70000000000056</v>
      </c>
      <c r="CE25" s="12">
        <f t="shared" si="10"/>
        <v>-87.600000000000421</v>
      </c>
      <c r="CF25" s="12">
        <f t="shared" si="10"/>
        <v>-97.19999999999942</v>
      </c>
      <c r="CG25" s="12">
        <f t="shared" si="10"/>
        <v>-123.70000000000053</v>
      </c>
      <c r="CH25" s="12">
        <f t="shared" si="10"/>
        <v>91.424950000000308</v>
      </c>
      <c r="CI25" s="12">
        <f t="shared" si="10"/>
        <v>-133.62495000000024</v>
      </c>
      <c r="CJ25" s="13">
        <f t="shared" si="10"/>
        <v>45.300000000000026</v>
      </c>
      <c r="CK25" s="12">
        <f t="shared" si="10"/>
        <v>-35.900000000000048</v>
      </c>
      <c r="CL25" s="12">
        <f t="shared" si="10"/>
        <v>296.90000000000009</v>
      </c>
      <c r="CM25" s="12">
        <f t="shared" si="10"/>
        <v>-60.000000000000327</v>
      </c>
      <c r="CN25" s="12">
        <f t="shared" si="10"/>
        <v>79.100000000000165</v>
      </c>
      <c r="CO25" s="12">
        <f t="shared" si="10"/>
        <v>-1.3000000000000398</v>
      </c>
      <c r="CP25" s="12">
        <f t="shared" si="10"/>
        <v>86.999999999999915</v>
      </c>
      <c r="CQ25" s="12">
        <f t="shared" si="10"/>
        <v>-59.699999999999392</v>
      </c>
      <c r="CR25" s="12">
        <f t="shared" si="10"/>
        <v>6.1999999999992497</v>
      </c>
      <c r="CS25" s="12">
        <f t="shared" si="10"/>
        <v>-255.20000000000061</v>
      </c>
      <c r="CT25" s="12">
        <f t="shared" si="10"/>
        <v>-100.49999999999939</v>
      </c>
      <c r="CU25" s="12">
        <f t="shared" si="10"/>
        <v>-305.59999999999974</v>
      </c>
      <c r="CV25" s="13">
        <f t="shared" si="10"/>
        <v>90.908000000000058</v>
      </c>
      <c r="CW25" s="12">
        <f t="shared" si="10"/>
        <v>-132.70000000000002</v>
      </c>
      <c r="CX25" s="12">
        <f t="shared" si="10"/>
        <v>146.29999999999998</v>
      </c>
      <c r="CY25" s="12">
        <f t="shared" si="10"/>
        <v>-96.008000000000052</v>
      </c>
      <c r="CZ25" s="12">
        <f t="shared" si="10"/>
        <v>-17.099999999999724</v>
      </c>
      <c r="DA25" s="15"/>
      <c r="DB25" s="15"/>
    </row>
    <row r="26" spans="2:106" s="7" customFormat="1" ht="30.75" customHeight="1">
      <c r="B26" s="10" t="s">
        <v>42</v>
      </c>
      <c r="C26" s="11" t="s">
        <v>43</v>
      </c>
      <c r="D26" s="12">
        <f>SUM(D27:D28)</f>
        <v>35.299999999999997</v>
      </c>
      <c r="E26" s="12">
        <f t="shared" ref="E26:AA26" si="11">SUM(E27:E28)</f>
        <v>16.100000000000001</v>
      </c>
      <c r="F26" s="12">
        <f t="shared" si="11"/>
        <v>24.9</v>
      </c>
      <c r="G26" s="12">
        <f t="shared" si="11"/>
        <v>18.100000000000001</v>
      </c>
      <c r="H26" s="12">
        <f t="shared" si="11"/>
        <v>19.399999999999999</v>
      </c>
      <c r="I26" s="12">
        <f t="shared" si="11"/>
        <v>8.9000000000000341</v>
      </c>
      <c r="J26" s="12">
        <f t="shared" si="11"/>
        <v>1.6999999999999744</v>
      </c>
      <c r="K26" s="12">
        <f t="shared" si="11"/>
        <v>-3.4999999999999858</v>
      </c>
      <c r="L26" s="12">
        <f t="shared" si="11"/>
        <v>1.5</v>
      </c>
      <c r="M26" s="12">
        <f t="shared" si="11"/>
        <v>5.5</v>
      </c>
      <c r="N26" s="12">
        <f t="shared" si="11"/>
        <v>3.9000000000000057</v>
      </c>
      <c r="O26" s="12">
        <f t="shared" si="11"/>
        <v>27.8</v>
      </c>
      <c r="P26" s="13">
        <f t="shared" si="11"/>
        <v>47.8</v>
      </c>
      <c r="Q26" s="12">
        <f t="shared" si="11"/>
        <v>6.5000000000000284</v>
      </c>
      <c r="R26" s="12">
        <f t="shared" si="11"/>
        <v>12.2</v>
      </c>
      <c r="S26" s="12">
        <f t="shared" si="11"/>
        <v>24.1</v>
      </c>
      <c r="T26" s="12">
        <f t="shared" si="11"/>
        <v>18</v>
      </c>
      <c r="U26" s="12">
        <f t="shared" si="11"/>
        <v>8.3999999999999915</v>
      </c>
      <c r="V26" s="12">
        <f t="shared" si="11"/>
        <v>45</v>
      </c>
      <c r="W26" s="12">
        <f t="shared" si="11"/>
        <v>7.5999999999999943</v>
      </c>
      <c r="X26" s="12">
        <f t="shared" si="11"/>
        <v>16.5</v>
      </c>
      <c r="Y26" s="12">
        <f t="shared" si="11"/>
        <v>-101.7</v>
      </c>
      <c r="Z26" s="12">
        <f t="shared" si="11"/>
        <v>-4.5000000000000284</v>
      </c>
      <c r="AA26" s="12">
        <f t="shared" si="11"/>
        <v>-23.6</v>
      </c>
      <c r="AB26" s="13">
        <f t="shared" ref="AB26:AM26" si="12">SUM(AB27:AB29)</f>
        <v>5.3</v>
      </c>
      <c r="AC26" s="12">
        <f t="shared" si="12"/>
        <v>6.8999999999999915</v>
      </c>
      <c r="AD26" s="12">
        <f t="shared" si="12"/>
        <v>5.5000000000000107</v>
      </c>
      <c r="AE26" s="12">
        <f t="shared" si="12"/>
        <v>6.7</v>
      </c>
      <c r="AF26" s="12">
        <f t="shared" si="12"/>
        <v>518.1</v>
      </c>
      <c r="AG26" s="12">
        <f t="shared" si="12"/>
        <v>40.700000000000003</v>
      </c>
      <c r="AH26" s="12">
        <f t="shared" si="12"/>
        <v>8.0999999999999091</v>
      </c>
      <c r="AI26" s="12">
        <f t="shared" si="12"/>
        <v>26.3</v>
      </c>
      <c r="AJ26" s="12">
        <f t="shared" si="12"/>
        <v>16.600000000000136</v>
      </c>
      <c r="AK26" s="12">
        <f t="shared" si="12"/>
        <v>-272.8</v>
      </c>
      <c r="AL26" s="12">
        <f t="shared" si="12"/>
        <v>-55.9</v>
      </c>
      <c r="AM26" s="12">
        <f t="shared" si="12"/>
        <v>-121.2</v>
      </c>
      <c r="AN26" s="13">
        <f>SUM(AN27:AN28)</f>
        <v>6.4</v>
      </c>
      <c r="AO26" s="12">
        <f>SUM(AO27:AO28)</f>
        <v>-12.4</v>
      </c>
      <c r="AP26" s="36">
        <f t="shared" ref="AP26:CZ26" si="13">SUM(AP27:AP29)</f>
        <v>-66.2</v>
      </c>
      <c r="AQ26" s="36">
        <f t="shared" si="13"/>
        <v>-17.899999999999999</v>
      </c>
      <c r="AR26" s="36">
        <f t="shared" si="13"/>
        <v>2.3999999999999773</v>
      </c>
      <c r="AS26" s="12">
        <f t="shared" si="13"/>
        <v>-16</v>
      </c>
      <c r="AT26" s="12">
        <f t="shared" si="13"/>
        <v>2.1999999999999602</v>
      </c>
      <c r="AU26" s="12">
        <f t="shared" si="13"/>
        <v>6.5</v>
      </c>
      <c r="AV26" s="12">
        <f t="shared" si="13"/>
        <v>13.4</v>
      </c>
      <c r="AW26" s="12">
        <f t="shared" si="13"/>
        <v>-35.599999999999923</v>
      </c>
      <c r="AX26" s="12">
        <f t="shared" si="13"/>
        <v>-3.2</v>
      </c>
      <c r="AY26" s="12">
        <f t="shared" si="13"/>
        <v>6.0999999999999659</v>
      </c>
      <c r="AZ26" s="13">
        <f t="shared" si="13"/>
        <v>-7.2999999999999972</v>
      </c>
      <c r="BA26" s="12">
        <f t="shared" si="13"/>
        <v>5.4000000000000021</v>
      </c>
      <c r="BB26" s="12">
        <f t="shared" si="13"/>
        <v>-3.6</v>
      </c>
      <c r="BC26" s="12">
        <f t="shared" si="13"/>
        <v>-1.600000000000013</v>
      </c>
      <c r="BD26" s="12">
        <f t="shared" si="13"/>
        <v>-0.90000000000001634</v>
      </c>
      <c r="BE26" s="12">
        <f t="shared" si="13"/>
        <v>12.799999999999997</v>
      </c>
      <c r="BF26" s="12">
        <f t="shared" si="13"/>
        <v>2.3000000000000238</v>
      </c>
      <c r="BG26" s="12">
        <f t="shared" si="13"/>
        <v>4.4000000000000199</v>
      </c>
      <c r="BH26" s="12">
        <f t="shared" si="13"/>
        <v>60.29999999999999</v>
      </c>
      <c r="BI26" s="12">
        <f t="shared" si="13"/>
        <v>55</v>
      </c>
      <c r="BJ26" s="12">
        <f t="shared" si="13"/>
        <v>48.799999999999983</v>
      </c>
      <c r="BK26" s="12">
        <f t="shared" si="13"/>
        <v>76.099999999999994</v>
      </c>
      <c r="BL26" s="13">
        <f t="shared" si="13"/>
        <v>0.60000000000000187</v>
      </c>
      <c r="BM26" s="12">
        <f t="shared" si="13"/>
        <v>8.9000000000000039</v>
      </c>
      <c r="BN26" s="12">
        <f t="shared" si="13"/>
        <v>12.999999999999995</v>
      </c>
      <c r="BO26" s="12">
        <f t="shared" si="13"/>
        <v>17.899999999999999</v>
      </c>
      <c r="BP26" s="12">
        <f t="shared" si="13"/>
        <v>19.000000000000007</v>
      </c>
      <c r="BQ26" s="12">
        <f t="shared" si="13"/>
        <v>1.3999999999999844</v>
      </c>
      <c r="BR26" s="12">
        <f t="shared" si="13"/>
        <v>17.500000000000007</v>
      </c>
      <c r="BS26" s="12">
        <f t="shared" si="13"/>
        <v>13.399999999999991</v>
      </c>
      <c r="BT26" s="12">
        <f t="shared" si="13"/>
        <v>7.1000000000000227</v>
      </c>
      <c r="BU26" s="12">
        <f t="shared" si="13"/>
        <v>29.299999999999983</v>
      </c>
      <c r="BV26" s="12">
        <f t="shared" si="13"/>
        <v>21.799999999999926</v>
      </c>
      <c r="BW26" s="12">
        <f t="shared" si="13"/>
        <v>116.10000000000008</v>
      </c>
      <c r="BX26" s="13">
        <f t="shared" si="13"/>
        <v>-0.40000000000000568</v>
      </c>
      <c r="BY26" s="12">
        <f t="shared" si="13"/>
        <v>11.700000000000005</v>
      </c>
      <c r="BZ26" s="12">
        <f t="shared" si="13"/>
        <v>1.8000000000000043</v>
      </c>
      <c r="CA26" s="12">
        <f t="shared" si="13"/>
        <v>15.599999999999982</v>
      </c>
      <c r="CB26" s="12">
        <f t="shared" si="13"/>
        <v>15.700000000000006</v>
      </c>
      <c r="CC26" s="12">
        <f t="shared" si="13"/>
        <v>23.000000000000043</v>
      </c>
      <c r="CD26" s="12">
        <f t="shared" si="13"/>
        <v>96.499999999999972</v>
      </c>
      <c r="CE26" s="12">
        <f t="shared" si="13"/>
        <v>14.500000000000028</v>
      </c>
      <c r="CF26" s="12">
        <f t="shared" si="13"/>
        <v>70.899999999999977</v>
      </c>
      <c r="CG26" s="12">
        <f t="shared" si="13"/>
        <v>3.6999999999999318</v>
      </c>
      <c r="CH26" s="12">
        <f t="shared" si="13"/>
        <v>0</v>
      </c>
      <c r="CI26" s="12">
        <f t="shared" si="13"/>
        <v>40.200000000000074</v>
      </c>
      <c r="CJ26" s="13">
        <f t="shared" si="13"/>
        <v>-2.3000000000000012</v>
      </c>
      <c r="CK26" s="12">
        <f t="shared" si="13"/>
        <v>12.099999999999996</v>
      </c>
      <c r="CL26" s="12">
        <f t="shared" si="13"/>
        <v>62.899999999999991</v>
      </c>
      <c r="CM26" s="12">
        <f t="shared" si="13"/>
        <v>23.300000000000011</v>
      </c>
      <c r="CN26" s="12">
        <f t="shared" si="13"/>
        <v>11.8</v>
      </c>
      <c r="CO26" s="12">
        <f t="shared" si="13"/>
        <v>-2</v>
      </c>
      <c r="CP26" s="12">
        <f t="shared" si="13"/>
        <v>0.29999999999994031</v>
      </c>
      <c r="CQ26" s="12">
        <f t="shared" si="13"/>
        <v>12.000000000000028</v>
      </c>
      <c r="CR26" s="12">
        <f t="shared" si="13"/>
        <v>20.099999999999994</v>
      </c>
      <c r="CS26" s="12">
        <f t="shared" si="13"/>
        <v>3.5999999999999943</v>
      </c>
      <c r="CT26" s="12">
        <f t="shared" si="13"/>
        <v>3.0000000000000284</v>
      </c>
      <c r="CU26" s="12">
        <f t="shared" si="13"/>
        <v>66.399999999999977</v>
      </c>
      <c r="CV26" s="13">
        <f t="shared" si="13"/>
        <v>5.9</v>
      </c>
      <c r="CW26" s="12">
        <f t="shared" si="13"/>
        <v>0.99999999999999645</v>
      </c>
      <c r="CX26" s="12">
        <f t="shared" si="13"/>
        <v>6.6000000000000085</v>
      </c>
      <c r="CY26" s="12">
        <f t="shared" si="13"/>
        <v>7.0999999999999783</v>
      </c>
      <c r="CZ26" s="12">
        <f t="shared" si="13"/>
        <v>0.9</v>
      </c>
      <c r="DA26" s="15"/>
      <c r="DB26" s="15"/>
    </row>
    <row r="27" spans="2:106" s="7" customFormat="1" ht="15">
      <c r="B27" s="16" t="s">
        <v>44</v>
      </c>
      <c r="C27" s="17" t="s">
        <v>45</v>
      </c>
      <c r="D27" s="42">
        <v>35.299999999999997</v>
      </c>
      <c r="E27" s="18">
        <v>16.100000000000001</v>
      </c>
      <c r="F27" s="18">
        <v>24.9</v>
      </c>
      <c r="G27" s="18">
        <v>18.100000000000001</v>
      </c>
      <c r="H27" s="18">
        <v>19.399999999999999</v>
      </c>
      <c r="I27" s="19">
        <v>8.9000000000000341</v>
      </c>
      <c r="J27" s="19">
        <v>1.6999999999999744</v>
      </c>
      <c r="K27" s="19">
        <v>-3.4999999999999858</v>
      </c>
      <c r="L27" s="19">
        <v>1.5</v>
      </c>
      <c r="M27" s="19">
        <v>5.5</v>
      </c>
      <c r="N27" s="19">
        <v>3.9000000000000057</v>
      </c>
      <c r="O27" s="19">
        <v>27.8</v>
      </c>
      <c r="P27" s="20">
        <v>47.8</v>
      </c>
      <c r="Q27" s="22">
        <v>6.5000000000000284</v>
      </c>
      <c r="R27" s="21">
        <v>12.2</v>
      </c>
      <c r="S27" s="21">
        <v>24.1</v>
      </c>
      <c r="T27" s="22">
        <v>18</v>
      </c>
      <c r="U27" s="18">
        <v>8.3999999999999915</v>
      </c>
      <c r="V27" s="21">
        <v>45</v>
      </c>
      <c r="W27" s="23">
        <v>7.5999999999999943</v>
      </c>
      <c r="X27" s="19">
        <v>16.5</v>
      </c>
      <c r="Y27" s="22">
        <v>-101.7</v>
      </c>
      <c r="Z27" s="18">
        <v>-4.5000000000000284</v>
      </c>
      <c r="AA27" s="46">
        <v>-23.6</v>
      </c>
      <c r="AB27" s="20">
        <v>5.3</v>
      </c>
      <c r="AC27" s="22">
        <v>6.8999999999999915</v>
      </c>
      <c r="AD27" s="18">
        <v>5.5000000000000107</v>
      </c>
      <c r="AE27" s="22">
        <v>6.7</v>
      </c>
      <c r="AF27" s="22">
        <v>518.1</v>
      </c>
      <c r="AG27" s="21">
        <v>40.700000000000003</v>
      </c>
      <c r="AH27" s="22">
        <v>8.0999999999999091</v>
      </c>
      <c r="AI27" s="22">
        <v>26.3</v>
      </c>
      <c r="AJ27" s="22">
        <v>16.600000000000136</v>
      </c>
      <c r="AK27" s="22">
        <v>-272.8</v>
      </c>
      <c r="AL27" s="22">
        <v>-55.9</v>
      </c>
      <c r="AM27" s="22">
        <v>-121.2</v>
      </c>
      <c r="AN27" s="20">
        <v>6.4</v>
      </c>
      <c r="AO27" s="21">
        <v>-12.4</v>
      </c>
      <c r="AP27" s="21">
        <v>-66.2</v>
      </c>
      <c r="AQ27" s="22">
        <v>-17.899999999999999</v>
      </c>
      <c r="AR27" s="22">
        <v>2.3999999999999773</v>
      </c>
      <c r="AS27" s="18">
        <v>-16</v>
      </c>
      <c r="AT27" s="25">
        <v>2.1999999999999602</v>
      </c>
      <c r="AU27" s="23">
        <v>6.5</v>
      </c>
      <c r="AV27" s="22">
        <v>13.4</v>
      </c>
      <c r="AW27" s="21">
        <v>-35.599999999999923</v>
      </c>
      <c r="AX27" s="23">
        <v>-3.2</v>
      </c>
      <c r="AY27" s="22">
        <v>6.0999999999999659</v>
      </c>
      <c r="AZ27" s="26">
        <v>-7.2999999999999972</v>
      </c>
      <c r="BA27" s="27">
        <v>5.4000000000000021</v>
      </c>
      <c r="BB27" s="27">
        <v>-3.6</v>
      </c>
      <c r="BC27" s="29">
        <v>-1.600000000000013</v>
      </c>
      <c r="BD27" s="47">
        <v>-0.90000000000001634</v>
      </c>
      <c r="BE27" s="29">
        <v>12.799999999999997</v>
      </c>
      <c r="BF27" s="30">
        <v>2.3000000000000238</v>
      </c>
      <c r="BG27" s="30">
        <v>4.4000000000000199</v>
      </c>
      <c r="BH27" s="29">
        <v>60.29999999999999</v>
      </c>
      <c r="BI27" s="29">
        <v>55</v>
      </c>
      <c r="BJ27" s="30">
        <v>48.799999999999983</v>
      </c>
      <c r="BK27" s="30">
        <v>76.099999999999994</v>
      </c>
      <c r="BL27" s="26">
        <v>0.60000000000000187</v>
      </c>
      <c r="BM27" s="30">
        <v>8.9000000000000039</v>
      </c>
      <c r="BN27" s="29">
        <v>12.999999999999995</v>
      </c>
      <c r="BO27" s="29">
        <v>17.899999999999999</v>
      </c>
      <c r="BP27" s="30">
        <v>19.000000000000007</v>
      </c>
      <c r="BQ27" s="29">
        <v>1.3999999999999844</v>
      </c>
      <c r="BR27" s="29">
        <v>17.500000000000007</v>
      </c>
      <c r="BS27" s="27">
        <v>13.399999999999991</v>
      </c>
      <c r="BT27" s="29">
        <v>7.1000000000000227</v>
      </c>
      <c r="BU27" s="30">
        <v>29.299999999999983</v>
      </c>
      <c r="BV27" s="30">
        <v>21.799999999999926</v>
      </c>
      <c r="BW27" s="29">
        <v>116.10000000000008</v>
      </c>
      <c r="BX27" s="31">
        <v>-0.40000000000000568</v>
      </c>
      <c r="BY27" s="27">
        <v>11.700000000000005</v>
      </c>
      <c r="BZ27" s="27">
        <v>1.8000000000000043</v>
      </c>
      <c r="CA27" s="30">
        <v>15.599999999999982</v>
      </c>
      <c r="CB27" s="30">
        <v>15.700000000000006</v>
      </c>
      <c r="CC27" s="27">
        <v>23.000000000000043</v>
      </c>
      <c r="CD27" s="27">
        <v>96.499999999999972</v>
      </c>
      <c r="CE27" s="27">
        <v>14.500000000000028</v>
      </c>
      <c r="CF27" s="30">
        <v>70.899999999999977</v>
      </c>
      <c r="CG27" s="30">
        <v>3.6999999999999318</v>
      </c>
      <c r="CH27" s="27">
        <v>0</v>
      </c>
      <c r="CI27" s="27">
        <v>40.200000000000074</v>
      </c>
      <c r="CJ27" s="26">
        <v>-2.3000000000000012</v>
      </c>
      <c r="CK27" s="27">
        <v>12.099999999999996</v>
      </c>
      <c r="CL27" s="27">
        <v>62.899999999999991</v>
      </c>
      <c r="CM27" s="27">
        <v>23.300000000000011</v>
      </c>
      <c r="CN27" s="27">
        <v>11.8</v>
      </c>
      <c r="CO27" s="32">
        <v>-2</v>
      </c>
      <c r="CP27" s="27">
        <v>0.29999999999994031</v>
      </c>
      <c r="CQ27" s="27">
        <v>12.000000000000028</v>
      </c>
      <c r="CR27" s="27">
        <v>20.099999999999994</v>
      </c>
      <c r="CS27" s="30">
        <v>3.5999999999999943</v>
      </c>
      <c r="CT27" s="29">
        <v>3.0000000000000284</v>
      </c>
      <c r="CU27" s="30">
        <v>66.399999999999977</v>
      </c>
      <c r="CV27" s="48">
        <v>5.9</v>
      </c>
      <c r="CW27" s="27">
        <v>0.99999999999999645</v>
      </c>
      <c r="CX27" s="30">
        <v>6.6000000000000085</v>
      </c>
      <c r="CY27" s="32">
        <v>7.0999999999999783</v>
      </c>
      <c r="CZ27" s="27">
        <v>0.9</v>
      </c>
      <c r="DA27" s="15"/>
      <c r="DB27" s="15"/>
    </row>
    <row r="28" spans="2:106" s="7" customFormat="1" ht="17.25" customHeight="1">
      <c r="B28" s="16" t="s">
        <v>46</v>
      </c>
      <c r="C28" s="17" t="s">
        <v>47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24">
        <v>0</v>
      </c>
      <c r="Q28" s="21">
        <v>0</v>
      </c>
      <c r="R28" s="21">
        <v>0</v>
      </c>
      <c r="S28" s="21">
        <v>0</v>
      </c>
      <c r="T28" s="22">
        <v>0</v>
      </c>
      <c r="U28" s="18">
        <v>0</v>
      </c>
      <c r="V28" s="21">
        <v>0</v>
      </c>
      <c r="W28" s="23">
        <v>0</v>
      </c>
      <c r="X28" s="19">
        <v>0</v>
      </c>
      <c r="Y28" s="22">
        <v>0</v>
      </c>
      <c r="Z28" s="18">
        <v>0</v>
      </c>
      <c r="AA28" s="46">
        <v>0</v>
      </c>
      <c r="AB28" s="20">
        <v>0</v>
      </c>
      <c r="AC28" s="22">
        <v>0</v>
      </c>
      <c r="AD28" s="18">
        <v>0</v>
      </c>
      <c r="AE28" s="22">
        <v>0</v>
      </c>
      <c r="AF28" s="22">
        <v>0</v>
      </c>
      <c r="AG28" s="21">
        <v>0</v>
      </c>
      <c r="AH28" s="21">
        <v>0</v>
      </c>
      <c r="AI28" s="21">
        <v>0</v>
      </c>
      <c r="AJ28" s="22">
        <v>0</v>
      </c>
      <c r="AK28" s="22">
        <v>0</v>
      </c>
      <c r="AL28" s="22">
        <v>0</v>
      </c>
      <c r="AM28" s="22">
        <v>0</v>
      </c>
      <c r="AN28" s="20">
        <v>0</v>
      </c>
      <c r="AO28" s="21">
        <v>0</v>
      </c>
      <c r="AP28" s="21">
        <v>0</v>
      </c>
      <c r="AQ28" s="22">
        <v>0</v>
      </c>
      <c r="AR28" s="22">
        <v>0</v>
      </c>
      <c r="AS28" s="18">
        <v>0</v>
      </c>
      <c r="AT28" s="25">
        <v>0</v>
      </c>
      <c r="AU28" s="23">
        <v>0</v>
      </c>
      <c r="AV28" s="23">
        <v>0</v>
      </c>
      <c r="AW28" s="21">
        <v>0</v>
      </c>
      <c r="AX28" s="23">
        <v>0</v>
      </c>
      <c r="AY28" s="21">
        <v>0</v>
      </c>
      <c r="AZ28" s="26">
        <v>0</v>
      </c>
      <c r="BA28" s="27">
        <v>0</v>
      </c>
      <c r="BB28" s="27">
        <v>0</v>
      </c>
      <c r="BC28" s="29">
        <v>0</v>
      </c>
      <c r="BD28" s="47">
        <v>0</v>
      </c>
      <c r="BE28" s="29">
        <v>0</v>
      </c>
      <c r="BF28" s="30">
        <v>0</v>
      </c>
      <c r="BG28" s="30">
        <v>0</v>
      </c>
      <c r="BH28" s="29">
        <v>0</v>
      </c>
      <c r="BI28" s="29">
        <v>0</v>
      </c>
      <c r="BJ28" s="30">
        <v>0</v>
      </c>
      <c r="BK28" s="30">
        <v>0</v>
      </c>
      <c r="BL28" s="26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7">
        <v>0</v>
      </c>
      <c r="BT28" s="29">
        <v>0</v>
      </c>
      <c r="BU28" s="29">
        <v>0</v>
      </c>
      <c r="BV28" s="29">
        <v>0</v>
      </c>
      <c r="BW28" s="29">
        <v>0</v>
      </c>
      <c r="BX28" s="31">
        <v>0</v>
      </c>
      <c r="BY28" s="27">
        <v>0</v>
      </c>
      <c r="BZ28" s="27">
        <v>0</v>
      </c>
      <c r="CA28" s="30">
        <v>0</v>
      </c>
      <c r="CB28" s="30">
        <v>0</v>
      </c>
      <c r="CC28" s="27">
        <v>0</v>
      </c>
      <c r="CD28" s="27">
        <v>0</v>
      </c>
      <c r="CE28" s="27">
        <v>0</v>
      </c>
      <c r="CF28" s="27">
        <v>0</v>
      </c>
      <c r="CG28" s="27">
        <v>0</v>
      </c>
      <c r="CH28" s="27">
        <v>0</v>
      </c>
      <c r="CI28" s="27">
        <v>0</v>
      </c>
      <c r="CJ28" s="26">
        <v>0</v>
      </c>
      <c r="CK28" s="27">
        <v>0</v>
      </c>
      <c r="CL28" s="27">
        <v>0</v>
      </c>
      <c r="CM28" s="27">
        <v>0</v>
      </c>
      <c r="CN28" s="27">
        <v>0</v>
      </c>
      <c r="CO28" s="27">
        <v>0</v>
      </c>
      <c r="CP28" s="27">
        <v>0</v>
      </c>
      <c r="CQ28" s="27">
        <v>0</v>
      </c>
      <c r="CR28" s="27">
        <v>0</v>
      </c>
      <c r="CS28" s="30">
        <v>0</v>
      </c>
      <c r="CT28" s="29">
        <v>0</v>
      </c>
      <c r="CU28" s="30">
        <v>0</v>
      </c>
      <c r="CV28" s="48">
        <f>[2]StatementII!$D$39</f>
        <v>0</v>
      </c>
      <c r="CW28" s="27">
        <v>0</v>
      </c>
      <c r="CX28" s="30">
        <v>0</v>
      </c>
      <c r="CY28" s="32">
        <v>0</v>
      </c>
      <c r="CZ28" s="27">
        <v>0</v>
      </c>
      <c r="DA28" s="15"/>
      <c r="DB28" s="15"/>
    </row>
    <row r="29" spans="2:106" s="7" customFormat="1" ht="26.25" customHeight="1">
      <c r="B29" s="38" t="s">
        <v>48</v>
      </c>
      <c r="C29" s="17">
        <v>323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4"/>
      <c r="Q29" s="21">
        <v>0</v>
      </c>
      <c r="R29" s="21">
        <v>0</v>
      </c>
      <c r="S29" s="21">
        <v>0</v>
      </c>
      <c r="T29" s="22">
        <v>0</v>
      </c>
      <c r="U29" s="18">
        <v>0</v>
      </c>
      <c r="V29" s="21">
        <v>0</v>
      </c>
      <c r="W29" s="23">
        <v>0</v>
      </c>
      <c r="X29" s="19">
        <v>0</v>
      </c>
      <c r="Y29" s="22">
        <v>0</v>
      </c>
      <c r="Z29" s="18">
        <v>0</v>
      </c>
      <c r="AA29" s="46">
        <v>0</v>
      </c>
      <c r="AB29" s="20">
        <v>0</v>
      </c>
      <c r="AC29" s="22">
        <v>0</v>
      </c>
      <c r="AD29" s="18">
        <v>0</v>
      </c>
      <c r="AE29" s="22">
        <v>0</v>
      </c>
      <c r="AF29" s="22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0">
        <v>0</v>
      </c>
      <c r="AO29" s="21">
        <v>0</v>
      </c>
      <c r="AP29" s="21">
        <v>0</v>
      </c>
      <c r="AQ29" s="22">
        <v>0</v>
      </c>
      <c r="AR29" s="22">
        <v>0</v>
      </c>
      <c r="AS29" s="18">
        <v>0</v>
      </c>
      <c r="AT29" s="25">
        <v>0</v>
      </c>
      <c r="AU29" s="23">
        <v>0</v>
      </c>
      <c r="AV29" s="23">
        <v>0</v>
      </c>
      <c r="AW29" s="21">
        <v>0</v>
      </c>
      <c r="AX29" s="23">
        <v>0</v>
      </c>
      <c r="AY29" s="21">
        <v>0</v>
      </c>
      <c r="AZ29" s="26">
        <v>0</v>
      </c>
      <c r="BA29" s="27">
        <v>0</v>
      </c>
      <c r="BB29" s="27">
        <v>0</v>
      </c>
      <c r="BC29" s="29">
        <v>0</v>
      </c>
      <c r="BD29" s="47">
        <v>0</v>
      </c>
      <c r="BE29" s="29">
        <v>0</v>
      </c>
      <c r="BF29" s="30">
        <v>0</v>
      </c>
      <c r="BG29" s="30">
        <v>0</v>
      </c>
      <c r="BH29" s="29">
        <v>0</v>
      </c>
      <c r="BI29" s="29">
        <v>0</v>
      </c>
      <c r="BJ29" s="30">
        <v>0</v>
      </c>
      <c r="BK29" s="30">
        <v>0</v>
      </c>
      <c r="BL29" s="26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7">
        <v>0</v>
      </c>
      <c r="BT29" s="29">
        <v>0</v>
      </c>
      <c r="BU29" s="29">
        <v>0</v>
      </c>
      <c r="BV29" s="29">
        <v>0</v>
      </c>
      <c r="BW29" s="29">
        <v>0</v>
      </c>
      <c r="BX29" s="31">
        <v>0</v>
      </c>
      <c r="BY29" s="27">
        <v>0</v>
      </c>
      <c r="BZ29" s="27">
        <v>0</v>
      </c>
      <c r="CA29" s="30">
        <v>0</v>
      </c>
      <c r="CB29" s="30">
        <v>0</v>
      </c>
      <c r="CC29" s="27">
        <v>0</v>
      </c>
      <c r="CD29" s="27">
        <v>0</v>
      </c>
      <c r="CE29" s="27">
        <v>0</v>
      </c>
      <c r="CF29" s="27">
        <v>0</v>
      </c>
      <c r="CG29" s="27">
        <v>0</v>
      </c>
      <c r="CH29" s="27">
        <v>0</v>
      </c>
      <c r="CI29" s="27">
        <v>0</v>
      </c>
      <c r="CJ29" s="26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0</v>
      </c>
      <c r="CP29" s="27">
        <v>0</v>
      </c>
      <c r="CQ29" s="27">
        <v>0</v>
      </c>
      <c r="CR29" s="27">
        <v>0</v>
      </c>
      <c r="CS29" s="30">
        <v>0</v>
      </c>
      <c r="CT29" s="29">
        <v>0</v>
      </c>
      <c r="CU29" s="30">
        <v>0</v>
      </c>
      <c r="CV29" s="48">
        <v>0</v>
      </c>
      <c r="CW29" s="27">
        <v>0</v>
      </c>
      <c r="CX29" s="30">
        <v>0</v>
      </c>
      <c r="CY29" s="32">
        <v>0</v>
      </c>
      <c r="CZ29" s="27">
        <v>0</v>
      </c>
      <c r="DA29" s="15"/>
      <c r="DB29" s="15"/>
    </row>
    <row r="30" spans="2:106" s="7" customFormat="1" ht="17.25" customHeight="1">
      <c r="B30" s="49" t="s">
        <v>49</v>
      </c>
      <c r="C30" s="41">
        <v>33</v>
      </c>
      <c r="D30" s="42">
        <f t="shared" ref="D30:AA30" si="14">SUM(D31,D32)</f>
        <v>-4.0999999999999996</v>
      </c>
      <c r="E30" s="42">
        <f t="shared" si="14"/>
        <v>6.7000000000000011</v>
      </c>
      <c r="F30" s="42">
        <f t="shared" si="14"/>
        <v>-15.2</v>
      </c>
      <c r="G30" s="42">
        <f t="shared" si="14"/>
        <v>-13.3</v>
      </c>
      <c r="H30" s="42">
        <f t="shared" si="14"/>
        <v>-20.7</v>
      </c>
      <c r="I30" s="42">
        <f t="shared" si="14"/>
        <v>8.6</v>
      </c>
      <c r="J30" s="42">
        <f t="shared" si="14"/>
        <v>-21.900000000000002</v>
      </c>
      <c r="K30" s="42">
        <f t="shared" si="14"/>
        <v>5.8999999999999986</v>
      </c>
      <c r="L30" s="42">
        <f t="shared" si="14"/>
        <v>1.8999999999999995</v>
      </c>
      <c r="M30" s="42">
        <f t="shared" si="14"/>
        <v>12.1</v>
      </c>
      <c r="N30" s="42">
        <f t="shared" si="14"/>
        <v>-0.29999999999999782</v>
      </c>
      <c r="O30" s="42">
        <f t="shared" si="14"/>
        <v>-42</v>
      </c>
      <c r="P30" s="43">
        <f t="shared" si="14"/>
        <v>8.3000000000000007</v>
      </c>
      <c r="Q30" s="42">
        <f t="shared" si="14"/>
        <v>-7.8000000000000007</v>
      </c>
      <c r="R30" s="42">
        <f t="shared" si="14"/>
        <v>8.6000000000000014</v>
      </c>
      <c r="S30" s="42">
        <f t="shared" si="14"/>
        <v>5.6000000000000005</v>
      </c>
      <c r="T30" s="42">
        <f t="shared" si="14"/>
        <v>-32.800000000000004</v>
      </c>
      <c r="U30" s="42">
        <f t="shared" si="14"/>
        <v>-3.7</v>
      </c>
      <c r="V30" s="42">
        <f t="shared" si="14"/>
        <v>48.5</v>
      </c>
      <c r="W30" s="42">
        <f t="shared" si="14"/>
        <v>-1.7000000000000057</v>
      </c>
      <c r="X30" s="42">
        <f t="shared" si="14"/>
        <v>-5.5999999999999943</v>
      </c>
      <c r="Y30" s="42">
        <f t="shared" si="14"/>
        <v>10.9</v>
      </c>
      <c r="Z30" s="42">
        <f t="shared" si="14"/>
        <v>-7.900000000000011</v>
      </c>
      <c r="AA30" s="42">
        <f t="shared" si="14"/>
        <v>-10.199999999999999</v>
      </c>
      <c r="AB30" s="43">
        <f t="shared" ref="AB30:CM30" si="15">SUM(AB31:AB32)</f>
        <v>8.1</v>
      </c>
      <c r="AC30" s="42">
        <f t="shared" si="15"/>
        <v>-1.7000000000000002</v>
      </c>
      <c r="AD30" s="42">
        <f t="shared" si="15"/>
        <v>-3.8999999999999995</v>
      </c>
      <c r="AE30" s="42">
        <f t="shared" si="15"/>
        <v>10.700000000000001</v>
      </c>
      <c r="AF30" s="42">
        <f t="shared" si="15"/>
        <v>522</v>
      </c>
      <c r="AG30" s="42">
        <f t="shared" si="15"/>
        <v>30.300000000000114</v>
      </c>
      <c r="AH30" s="42">
        <f t="shared" si="15"/>
        <v>-13.000000000000137</v>
      </c>
      <c r="AI30" s="42">
        <f t="shared" si="15"/>
        <v>35.900000000000119</v>
      </c>
      <c r="AJ30" s="42">
        <f t="shared" si="15"/>
        <v>188.9</v>
      </c>
      <c r="AK30" s="42">
        <f t="shared" si="15"/>
        <v>7.2000000000000028</v>
      </c>
      <c r="AL30" s="42">
        <f t="shared" si="15"/>
        <v>2.5999999999999543</v>
      </c>
      <c r="AM30" s="42">
        <f t="shared" si="15"/>
        <v>164.1</v>
      </c>
      <c r="AN30" s="43">
        <f t="shared" si="15"/>
        <v>3.8000000000000003</v>
      </c>
      <c r="AO30" s="42">
        <f t="shared" si="15"/>
        <v>5.4999999999999991</v>
      </c>
      <c r="AP30" s="44">
        <f t="shared" si="15"/>
        <v>-164</v>
      </c>
      <c r="AQ30" s="44">
        <f t="shared" si="15"/>
        <v>1.6000000000000112</v>
      </c>
      <c r="AR30" s="44">
        <f t="shared" si="15"/>
        <v>18.399999999999995</v>
      </c>
      <c r="AS30" s="42">
        <f t="shared" si="15"/>
        <v>3.0999999999999996</v>
      </c>
      <c r="AT30" s="42">
        <f t="shared" si="15"/>
        <v>254.9</v>
      </c>
      <c r="AU30" s="42">
        <f t="shared" si="15"/>
        <v>27.600000000000023</v>
      </c>
      <c r="AV30" s="42">
        <f t="shared" si="15"/>
        <v>61.099999999999994</v>
      </c>
      <c r="AW30" s="42">
        <f t="shared" si="15"/>
        <v>108.3</v>
      </c>
      <c r="AX30" s="42">
        <f t="shared" si="15"/>
        <v>268.3</v>
      </c>
      <c r="AY30" s="42">
        <f t="shared" si="15"/>
        <v>103.30000000000007</v>
      </c>
      <c r="AZ30" s="43">
        <f t="shared" si="15"/>
        <v>37.200000000000003</v>
      </c>
      <c r="BA30" s="42">
        <f t="shared" si="15"/>
        <v>157.69999999999999</v>
      </c>
      <c r="BB30" s="42">
        <f t="shared" si="15"/>
        <v>282.89999999999998</v>
      </c>
      <c r="BC30" s="42">
        <f t="shared" si="15"/>
        <v>20.299999999999969</v>
      </c>
      <c r="BD30" s="42">
        <f t="shared" si="15"/>
        <v>16.700000000000003</v>
      </c>
      <c r="BE30" s="42">
        <f t="shared" si="15"/>
        <v>14.700000000000045</v>
      </c>
      <c r="BF30" s="42">
        <f t="shared" si="15"/>
        <v>126.89999999999999</v>
      </c>
      <c r="BG30" s="42">
        <f t="shared" si="15"/>
        <v>41.90000000000002</v>
      </c>
      <c r="BH30" s="42">
        <f t="shared" si="15"/>
        <v>214.00000000000011</v>
      </c>
      <c r="BI30" s="42">
        <f t="shared" si="15"/>
        <v>35.999999999999815</v>
      </c>
      <c r="BJ30" s="42">
        <f t="shared" si="15"/>
        <v>232.79999999999993</v>
      </c>
      <c r="BK30" s="42">
        <f t="shared" si="15"/>
        <v>126.99999999999986</v>
      </c>
      <c r="BL30" s="43">
        <f t="shared" si="15"/>
        <v>6.1000000000000032</v>
      </c>
      <c r="BM30" s="42">
        <f t="shared" si="15"/>
        <v>7.9999999999999982</v>
      </c>
      <c r="BN30" s="42">
        <f t="shared" si="15"/>
        <v>33.099999999999994</v>
      </c>
      <c r="BO30" s="42">
        <f t="shared" si="15"/>
        <v>116.30000000000001</v>
      </c>
      <c r="BP30" s="42">
        <f t="shared" si="15"/>
        <v>54.099999999999987</v>
      </c>
      <c r="BQ30" s="42">
        <f t="shared" si="15"/>
        <v>31.400000000000023</v>
      </c>
      <c r="BR30" s="42">
        <f t="shared" si="15"/>
        <v>8.5999999999999588</v>
      </c>
      <c r="BS30" s="42">
        <f t="shared" si="15"/>
        <v>48.099999999999987</v>
      </c>
      <c r="BT30" s="42">
        <f t="shared" si="15"/>
        <v>45.80000000000004</v>
      </c>
      <c r="BU30" s="42">
        <f t="shared" si="15"/>
        <v>53.499999999999915</v>
      </c>
      <c r="BV30" s="42">
        <f t="shared" si="15"/>
        <v>17.200000000000049</v>
      </c>
      <c r="BW30" s="42">
        <f t="shared" si="15"/>
        <v>150.40000000000003</v>
      </c>
      <c r="BX30" s="43">
        <f t="shared" si="15"/>
        <v>28.800000000000004</v>
      </c>
      <c r="BY30" s="42">
        <f t="shared" si="15"/>
        <v>12.099999999999994</v>
      </c>
      <c r="BZ30" s="42">
        <f t="shared" si="15"/>
        <v>11.600000000000001</v>
      </c>
      <c r="CA30" s="42">
        <f t="shared" si="15"/>
        <v>41.9</v>
      </c>
      <c r="CB30" s="42">
        <f t="shared" si="15"/>
        <v>25.900000000000002</v>
      </c>
      <c r="CC30" s="42">
        <f t="shared" si="15"/>
        <v>53.199999999999989</v>
      </c>
      <c r="CD30" s="42">
        <f t="shared" si="15"/>
        <v>82.100000000000023</v>
      </c>
      <c r="CE30" s="42">
        <f t="shared" si="15"/>
        <v>181.4</v>
      </c>
      <c r="CF30" s="42">
        <f t="shared" si="15"/>
        <v>53.199999999999932</v>
      </c>
      <c r="CG30" s="42">
        <f t="shared" si="15"/>
        <v>24.000000000000099</v>
      </c>
      <c r="CH30" s="42">
        <f t="shared" si="15"/>
        <v>19.300000000000018</v>
      </c>
      <c r="CI30" s="42">
        <f t="shared" si="15"/>
        <v>66.499999999999858</v>
      </c>
      <c r="CJ30" s="45">
        <f t="shared" si="15"/>
        <v>-17.200000000000003</v>
      </c>
      <c r="CK30" s="35">
        <f t="shared" si="15"/>
        <v>11.1</v>
      </c>
      <c r="CL30" s="35">
        <f t="shared" si="15"/>
        <v>71</v>
      </c>
      <c r="CM30" s="35">
        <f t="shared" si="15"/>
        <v>-77.100000000000009</v>
      </c>
      <c r="CN30" s="35">
        <f t="shared" ref="CN30:CU30" si="16">SUM(CN31:CN32)</f>
        <v>-2.4999999999999902</v>
      </c>
      <c r="CO30" s="35">
        <f t="shared" si="16"/>
        <v>-47.899999999999984</v>
      </c>
      <c r="CP30" s="35">
        <f t="shared" si="16"/>
        <v>-0.20000000000002416</v>
      </c>
      <c r="CQ30" s="35">
        <f t="shared" si="16"/>
        <v>54.900000000000013</v>
      </c>
      <c r="CR30" s="35">
        <f t="shared" si="16"/>
        <v>-9.3000000000000114</v>
      </c>
      <c r="CS30" s="35">
        <f t="shared" si="16"/>
        <v>147.6</v>
      </c>
      <c r="CT30" s="35">
        <f t="shared" si="16"/>
        <v>24.400000000000013</v>
      </c>
      <c r="CU30" s="35">
        <f t="shared" si="16"/>
        <v>56.999999999999986</v>
      </c>
      <c r="CV30" s="45">
        <f>SUM(CV31:CV32)</f>
        <v>6.3000000000000007</v>
      </c>
      <c r="CW30" s="35">
        <f>SUM(CW31:CW32)</f>
        <v>104.99999999999999</v>
      </c>
      <c r="CX30" s="35">
        <f>SUM(CX31:CX32)</f>
        <v>41.800000000000047</v>
      </c>
      <c r="CY30" s="35">
        <f>SUM(CY31:CY32)</f>
        <v>5.4999999999999929</v>
      </c>
      <c r="CZ30" s="35">
        <f>SUM(CZ31:CZ32)</f>
        <v>43.899999999999849</v>
      </c>
      <c r="DA30" s="15"/>
      <c r="DB30" s="15"/>
    </row>
    <row r="31" spans="2:106" s="7" customFormat="1" ht="16.5" customHeight="1">
      <c r="B31" s="16" t="s">
        <v>50</v>
      </c>
      <c r="C31" s="17">
        <v>331</v>
      </c>
      <c r="D31" s="42">
        <v>-2.6</v>
      </c>
      <c r="E31" s="18">
        <v>-6.6</v>
      </c>
      <c r="F31" s="18">
        <v>-3.1</v>
      </c>
      <c r="G31" s="18">
        <v>-6.7</v>
      </c>
      <c r="H31" s="18">
        <v>-6.3</v>
      </c>
      <c r="I31" s="19">
        <v>-2</v>
      </c>
      <c r="J31" s="19">
        <v>-0.60000000000000142</v>
      </c>
      <c r="K31" s="19">
        <v>-0.10000000000000142</v>
      </c>
      <c r="L31" s="19">
        <v>-0.30000000000000071</v>
      </c>
      <c r="M31" s="19">
        <v>-0.5</v>
      </c>
      <c r="N31" s="19">
        <v>0.90000000000000213</v>
      </c>
      <c r="O31" s="18">
        <v>0.5</v>
      </c>
      <c r="P31" s="20">
        <v>0</v>
      </c>
      <c r="Q31" s="22">
        <v>-0.4</v>
      </c>
      <c r="R31" s="22">
        <v>-0.2</v>
      </c>
      <c r="S31" s="21">
        <v>-0.1</v>
      </c>
      <c r="T31" s="22">
        <v>-0.2</v>
      </c>
      <c r="U31" s="22">
        <v>-0.2</v>
      </c>
      <c r="V31" s="22">
        <v>-0.2</v>
      </c>
      <c r="W31" s="23">
        <v>-0.3</v>
      </c>
      <c r="X31" s="19">
        <v>0</v>
      </c>
      <c r="Y31" s="22">
        <v>-0.6</v>
      </c>
      <c r="Z31" s="18">
        <v>0.4</v>
      </c>
      <c r="AA31" s="46">
        <v>-20.5</v>
      </c>
      <c r="AB31" s="20">
        <v>0</v>
      </c>
      <c r="AC31" s="22">
        <v>-3.2</v>
      </c>
      <c r="AD31" s="18">
        <v>-10.6</v>
      </c>
      <c r="AE31" s="22">
        <v>-0.29999999999999893</v>
      </c>
      <c r="AF31" s="18">
        <v>-0.80000000000000071</v>
      </c>
      <c r="AG31" s="21">
        <v>-11.7</v>
      </c>
      <c r="AH31" s="22">
        <v>-12.4</v>
      </c>
      <c r="AI31" s="22">
        <v>-1.5999999999999943</v>
      </c>
      <c r="AJ31" s="22">
        <v>-1.9000000000000057</v>
      </c>
      <c r="AK31" s="22">
        <v>-0.29999999999999716</v>
      </c>
      <c r="AL31" s="22">
        <v>-3.2</v>
      </c>
      <c r="AM31" s="22">
        <v>-17.399999999999999</v>
      </c>
      <c r="AN31" s="20">
        <v>-2.1</v>
      </c>
      <c r="AO31" s="21">
        <v>-3.7</v>
      </c>
      <c r="AP31" s="21">
        <v>-173</v>
      </c>
      <c r="AQ31" s="22">
        <v>-5.6999999999999886</v>
      </c>
      <c r="AR31" s="22">
        <v>-1.4000000000000057</v>
      </c>
      <c r="AS31" s="22">
        <v>-12.3</v>
      </c>
      <c r="AT31" s="50">
        <v>-6.4000000000000057</v>
      </c>
      <c r="AU31" s="23">
        <v>3.6000000000000227</v>
      </c>
      <c r="AV31" s="22">
        <v>29.9</v>
      </c>
      <c r="AW31" s="51">
        <v>77.099999999999994</v>
      </c>
      <c r="AX31" s="23">
        <v>51.2</v>
      </c>
      <c r="AY31" s="22">
        <v>52</v>
      </c>
      <c r="AZ31" s="26">
        <v>27.9</v>
      </c>
      <c r="BA31" s="27">
        <v>27.200000000000003</v>
      </c>
      <c r="BB31" s="27">
        <v>11.5</v>
      </c>
      <c r="BC31" s="29">
        <v>-11.799999999999997</v>
      </c>
      <c r="BD31" s="29">
        <v>21.1</v>
      </c>
      <c r="BE31" s="29">
        <v>-2.5</v>
      </c>
      <c r="BF31" s="30">
        <v>25.000000000000014</v>
      </c>
      <c r="BG31" s="30">
        <v>16.199999999999974</v>
      </c>
      <c r="BH31" s="29">
        <v>51.700000000000031</v>
      </c>
      <c r="BI31" s="29">
        <v>-52.7</v>
      </c>
      <c r="BJ31" s="30">
        <v>-6.4000000000000057</v>
      </c>
      <c r="BK31" s="30">
        <v>-4.4000000000000057</v>
      </c>
      <c r="BL31" s="26">
        <v>-7.7999999999999989</v>
      </c>
      <c r="BM31" s="30">
        <v>-3.3000000000000025</v>
      </c>
      <c r="BN31" s="30">
        <v>6.5000000000000018</v>
      </c>
      <c r="BO31" s="30">
        <v>3.3000000000000007</v>
      </c>
      <c r="BP31" s="47">
        <v>31.4</v>
      </c>
      <c r="BQ31" s="52">
        <v>0.80000000000000071</v>
      </c>
      <c r="BR31" s="29">
        <v>-23.199999999999996</v>
      </c>
      <c r="BS31" s="27">
        <v>8.3999999999999968</v>
      </c>
      <c r="BT31" s="29">
        <v>6.5999999999999979</v>
      </c>
      <c r="BU31" s="30">
        <v>16.599999999999994</v>
      </c>
      <c r="BV31" s="30">
        <v>-8.9999999999999964</v>
      </c>
      <c r="BW31" s="30">
        <v>-5.6999999999999922</v>
      </c>
      <c r="BX31" s="31">
        <v>7.6</v>
      </c>
      <c r="BY31" s="27">
        <v>1.1000000000000014</v>
      </c>
      <c r="BZ31" s="27">
        <v>1.3999999999999986</v>
      </c>
      <c r="CA31" s="30">
        <v>10.799999999999995</v>
      </c>
      <c r="CB31" s="30">
        <v>1.4000000000000021</v>
      </c>
      <c r="CC31" s="27">
        <v>2.0000000000000036</v>
      </c>
      <c r="CD31" s="27">
        <v>13.800000000000008</v>
      </c>
      <c r="CE31" s="30">
        <v>23.29999999999999</v>
      </c>
      <c r="CF31" s="30">
        <v>-44</v>
      </c>
      <c r="CG31" s="30">
        <v>-16.399999999999991</v>
      </c>
      <c r="CH31" s="27">
        <v>9.1999999999999957</v>
      </c>
      <c r="CI31" s="27">
        <v>-4.9000000000000004</v>
      </c>
      <c r="CJ31" s="31">
        <v>-23.3</v>
      </c>
      <c r="CK31" s="27">
        <v>5.8000000000000007</v>
      </c>
      <c r="CL31" s="27">
        <v>9.9</v>
      </c>
      <c r="CM31" s="53">
        <v>11.2</v>
      </c>
      <c r="CN31" s="27">
        <v>-6.4999999999999991</v>
      </c>
      <c r="CO31" s="32">
        <v>2.5000000000000004</v>
      </c>
      <c r="CP31" s="27">
        <v>-15.100000000000001</v>
      </c>
      <c r="CQ31" s="27">
        <v>34.1</v>
      </c>
      <c r="CR31" s="27">
        <v>1.1999999999999957</v>
      </c>
      <c r="CS31" s="30">
        <v>33.300000000000018</v>
      </c>
      <c r="CT31" s="29">
        <v>3.0999999999999872</v>
      </c>
      <c r="CU31" s="30">
        <v>21.399999999999991</v>
      </c>
      <c r="CV31" s="33">
        <f>[1]StatementII!$L$42</f>
        <v>29.500000000000004</v>
      </c>
      <c r="CW31" s="27">
        <v>100.79999999999998</v>
      </c>
      <c r="CX31" s="30">
        <v>79.100000000000051</v>
      </c>
      <c r="CY31" s="32">
        <v>26.999999999999972</v>
      </c>
      <c r="CZ31" s="27">
        <v>32.599999999999881</v>
      </c>
      <c r="DA31" s="15"/>
      <c r="DB31" s="15"/>
    </row>
    <row r="32" spans="2:106" s="7" customFormat="1" ht="17.25" customHeight="1">
      <c r="B32" s="16" t="s">
        <v>51</v>
      </c>
      <c r="C32" s="17">
        <v>332</v>
      </c>
      <c r="D32" s="18">
        <v>-1.5</v>
      </c>
      <c r="E32" s="18">
        <v>13.3</v>
      </c>
      <c r="F32" s="18">
        <v>-12.1</v>
      </c>
      <c r="G32" s="18">
        <v>-6.6</v>
      </c>
      <c r="H32" s="18">
        <v>-14.4</v>
      </c>
      <c r="I32" s="19">
        <v>10.6</v>
      </c>
      <c r="J32" s="19">
        <v>-21.3</v>
      </c>
      <c r="K32" s="19">
        <v>6</v>
      </c>
      <c r="L32" s="19">
        <v>2.2000000000000002</v>
      </c>
      <c r="M32" s="19">
        <v>12.6</v>
      </c>
      <c r="N32" s="19">
        <v>-1.2</v>
      </c>
      <c r="O32" s="18">
        <v>-42.5</v>
      </c>
      <c r="P32" s="20">
        <v>8.3000000000000007</v>
      </c>
      <c r="Q32" s="22">
        <v>-7.4</v>
      </c>
      <c r="R32" s="22">
        <v>8.8000000000000007</v>
      </c>
      <c r="S32" s="21">
        <v>5.7</v>
      </c>
      <c r="T32" s="22">
        <v>-32.6</v>
      </c>
      <c r="U32" s="22">
        <v>-3.5</v>
      </c>
      <c r="V32" s="22">
        <v>48.7</v>
      </c>
      <c r="W32" s="23">
        <v>-1.4000000000000057</v>
      </c>
      <c r="X32" s="19">
        <v>-5.5999999999999943</v>
      </c>
      <c r="Y32" s="22">
        <v>11.5</v>
      </c>
      <c r="Z32" s="18">
        <v>-8.3000000000000114</v>
      </c>
      <c r="AA32" s="46">
        <v>10.3</v>
      </c>
      <c r="AB32" s="20">
        <v>8.1</v>
      </c>
      <c r="AC32" s="22">
        <v>1.5</v>
      </c>
      <c r="AD32" s="18">
        <v>6.7</v>
      </c>
      <c r="AE32" s="22">
        <v>11</v>
      </c>
      <c r="AF32" s="18">
        <v>522.79999999999995</v>
      </c>
      <c r="AG32" s="21">
        <v>42.000000000000114</v>
      </c>
      <c r="AH32" s="22">
        <v>-0.60000000000013642</v>
      </c>
      <c r="AI32" s="22">
        <v>37.500000000000114</v>
      </c>
      <c r="AJ32" s="22">
        <v>190.8</v>
      </c>
      <c r="AK32" s="22">
        <v>7.5</v>
      </c>
      <c r="AL32" s="22">
        <v>5.7999999999999545</v>
      </c>
      <c r="AM32" s="22">
        <v>181.5</v>
      </c>
      <c r="AN32" s="20">
        <v>5.9</v>
      </c>
      <c r="AO32" s="21">
        <v>9.1999999999999993</v>
      </c>
      <c r="AP32" s="21">
        <v>9</v>
      </c>
      <c r="AQ32" s="22">
        <v>7.3</v>
      </c>
      <c r="AR32" s="22">
        <v>19.8</v>
      </c>
      <c r="AS32" s="22">
        <v>15.4</v>
      </c>
      <c r="AT32" s="50">
        <v>261.3</v>
      </c>
      <c r="AU32" s="23">
        <v>24</v>
      </c>
      <c r="AV32" s="22">
        <v>31.2</v>
      </c>
      <c r="AW32" s="51">
        <v>31.2</v>
      </c>
      <c r="AX32" s="23">
        <v>217.1</v>
      </c>
      <c r="AY32" s="22">
        <v>51.300000000000068</v>
      </c>
      <c r="AZ32" s="26">
        <v>9.3000000000000007</v>
      </c>
      <c r="BA32" s="27">
        <v>130.5</v>
      </c>
      <c r="BB32" s="27">
        <v>271.39999999999998</v>
      </c>
      <c r="BC32" s="29">
        <v>32.099999999999966</v>
      </c>
      <c r="BD32" s="29">
        <v>-4.4000000000000004</v>
      </c>
      <c r="BE32" s="29">
        <v>17.200000000000045</v>
      </c>
      <c r="BF32" s="30">
        <v>101.89999999999998</v>
      </c>
      <c r="BG32" s="30">
        <v>25.700000000000045</v>
      </c>
      <c r="BH32" s="29">
        <v>162.30000000000007</v>
      </c>
      <c r="BI32" s="29">
        <v>88.699999999999818</v>
      </c>
      <c r="BJ32" s="30">
        <v>239.19999999999993</v>
      </c>
      <c r="BK32" s="30">
        <v>131.39999999999986</v>
      </c>
      <c r="BL32" s="26">
        <v>13.900000000000002</v>
      </c>
      <c r="BM32" s="30">
        <v>11.3</v>
      </c>
      <c r="BN32" s="30">
        <v>26.599999999999994</v>
      </c>
      <c r="BO32" s="30">
        <v>113.00000000000001</v>
      </c>
      <c r="BP32" s="47">
        <v>22.699999999999989</v>
      </c>
      <c r="BQ32" s="52">
        <v>30.600000000000023</v>
      </c>
      <c r="BR32" s="29">
        <v>31.799999999999955</v>
      </c>
      <c r="BS32" s="27">
        <v>39.699999999999989</v>
      </c>
      <c r="BT32" s="29">
        <v>39.200000000000045</v>
      </c>
      <c r="BU32" s="30">
        <v>36.89999999999992</v>
      </c>
      <c r="BV32" s="30">
        <v>26.200000000000045</v>
      </c>
      <c r="BW32" s="30">
        <v>156.10000000000002</v>
      </c>
      <c r="BX32" s="31">
        <v>21.200000000000003</v>
      </c>
      <c r="BY32" s="27">
        <v>10.999999999999993</v>
      </c>
      <c r="BZ32" s="27">
        <v>10.200000000000003</v>
      </c>
      <c r="CA32" s="30">
        <v>31.1</v>
      </c>
      <c r="CB32" s="30">
        <v>24.5</v>
      </c>
      <c r="CC32" s="27">
        <v>51.199999999999989</v>
      </c>
      <c r="CD32" s="27">
        <v>68.300000000000011</v>
      </c>
      <c r="CE32" s="30">
        <v>158.10000000000002</v>
      </c>
      <c r="CF32" s="30">
        <v>97.199999999999932</v>
      </c>
      <c r="CG32" s="30">
        <v>40.400000000000091</v>
      </c>
      <c r="CH32" s="27">
        <v>10.100000000000023</v>
      </c>
      <c r="CI32" s="27">
        <v>71.399999999999864</v>
      </c>
      <c r="CJ32" s="31">
        <v>6.1</v>
      </c>
      <c r="CK32" s="27">
        <v>5.2999999999999989</v>
      </c>
      <c r="CL32" s="27">
        <v>61.1</v>
      </c>
      <c r="CM32" s="53">
        <v>-88.300000000000011</v>
      </c>
      <c r="CN32" s="27">
        <v>4.0000000000000089</v>
      </c>
      <c r="CO32" s="32">
        <v>-50.399999999999984</v>
      </c>
      <c r="CP32" s="27">
        <v>14.899999999999977</v>
      </c>
      <c r="CQ32" s="27">
        <v>20.800000000000011</v>
      </c>
      <c r="CR32" s="27">
        <v>-10.500000000000007</v>
      </c>
      <c r="CS32" s="30">
        <v>114.29999999999998</v>
      </c>
      <c r="CT32" s="29">
        <v>21.300000000000026</v>
      </c>
      <c r="CU32" s="30">
        <v>35.599999999999994</v>
      </c>
      <c r="CV32" s="33">
        <f>[1]StatementII!$L$43</f>
        <v>-23.200000000000003</v>
      </c>
      <c r="CW32" s="27">
        <v>4.2000000000000028</v>
      </c>
      <c r="CX32" s="30">
        <v>-37.300000000000004</v>
      </c>
      <c r="CY32" s="32">
        <v>-21.499999999999979</v>
      </c>
      <c r="CZ32" s="27">
        <v>11.299999999999969</v>
      </c>
      <c r="DA32" s="15"/>
      <c r="DB32" s="15"/>
    </row>
    <row r="33" spans="2:106" s="7" customFormat="1" ht="27.75" customHeight="1">
      <c r="B33" s="9" t="s">
        <v>52</v>
      </c>
      <c r="C33" s="42"/>
      <c r="D33" s="42">
        <f t="shared" ref="D33:BK33" si="17">-D26+D30</f>
        <v>-39.4</v>
      </c>
      <c r="E33" s="42">
        <f t="shared" si="17"/>
        <v>-9.4</v>
      </c>
      <c r="F33" s="42">
        <f t="shared" si="17"/>
        <v>-40.099999999999994</v>
      </c>
      <c r="G33" s="42">
        <f t="shared" si="17"/>
        <v>-31.400000000000002</v>
      </c>
      <c r="H33" s="42">
        <f t="shared" si="17"/>
        <v>-40.099999999999994</v>
      </c>
      <c r="I33" s="42">
        <f t="shared" si="17"/>
        <v>-0.30000000000003446</v>
      </c>
      <c r="J33" s="42">
        <f t="shared" si="17"/>
        <v>-23.599999999999977</v>
      </c>
      <c r="K33" s="42">
        <f t="shared" si="17"/>
        <v>9.3999999999999844</v>
      </c>
      <c r="L33" s="42">
        <f t="shared" si="17"/>
        <v>0.39999999999999947</v>
      </c>
      <c r="M33" s="42">
        <f t="shared" si="17"/>
        <v>6.6</v>
      </c>
      <c r="N33" s="42">
        <f t="shared" si="17"/>
        <v>-4.2000000000000037</v>
      </c>
      <c r="O33" s="42">
        <f t="shared" si="17"/>
        <v>-69.8</v>
      </c>
      <c r="P33" s="43">
        <f t="shared" si="17"/>
        <v>-39.5</v>
      </c>
      <c r="Q33" s="42">
        <f t="shared" si="17"/>
        <v>-14.300000000000029</v>
      </c>
      <c r="R33" s="42">
        <f t="shared" si="17"/>
        <v>-3.5999999999999979</v>
      </c>
      <c r="S33" s="42">
        <f t="shared" si="17"/>
        <v>-18.5</v>
      </c>
      <c r="T33" s="42">
        <f t="shared" si="17"/>
        <v>-50.800000000000004</v>
      </c>
      <c r="U33" s="42">
        <f t="shared" si="17"/>
        <v>-12.099999999999991</v>
      </c>
      <c r="V33" s="42">
        <f t="shared" si="17"/>
        <v>3.5</v>
      </c>
      <c r="W33" s="42">
        <f t="shared" si="17"/>
        <v>-9.3000000000000007</v>
      </c>
      <c r="X33" s="42">
        <f t="shared" si="17"/>
        <v>-22.099999999999994</v>
      </c>
      <c r="Y33" s="42">
        <f t="shared" si="17"/>
        <v>112.60000000000001</v>
      </c>
      <c r="Z33" s="42">
        <f t="shared" si="17"/>
        <v>-3.3999999999999826</v>
      </c>
      <c r="AA33" s="42">
        <f t="shared" si="17"/>
        <v>13.400000000000002</v>
      </c>
      <c r="AB33" s="43">
        <f t="shared" si="17"/>
        <v>2.8</v>
      </c>
      <c r="AC33" s="42">
        <f t="shared" si="17"/>
        <v>-8.5999999999999908</v>
      </c>
      <c r="AD33" s="42">
        <f t="shared" si="17"/>
        <v>-9.4000000000000092</v>
      </c>
      <c r="AE33" s="42">
        <f t="shared" si="17"/>
        <v>4.0000000000000009</v>
      </c>
      <c r="AF33" s="42">
        <f t="shared" si="17"/>
        <v>3.8999999999999773</v>
      </c>
      <c r="AG33" s="42">
        <f t="shared" si="17"/>
        <v>-10.399999999999888</v>
      </c>
      <c r="AH33" s="42">
        <f t="shared" si="17"/>
        <v>-21.100000000000044</v>
      </c>
      <c r="AI33" s="42">
        <f t="shared" si="17"/>
        <v>9.6000000000001187</v>
      </c>
      <c r="AJ33" s="42">
        <f t="shared" si="17"/>
        <v>172.29999999999987</v>
      </c>
      <c r="AK33" s="42">
        <f t="shared" si="17"/>
        <v>280</v>
      </c>
      <c r="AL33" s="42">
        <f t="shared" si="17"/>
        <v>58.49999999999995</v>
      </c>
      <c r="AM33" s="42">
        <f t="shared" si="17"/>
        <v>285.3</v>
      </c>
      <c r="AN33" s="43">
        <f t="shared" si="17"/>
        <v>-2.6</v>
      </c>
      <c r="AO33" s="42">
        <f t="shared" si="17"/>
        <v>17.899999999999999</v>
      </c>
      <c r="AP33" s="42">
        <f t="shared" si="17"/>
        <v>-97.8</v>
      </c>
      <c r="AQ33" s="42">
        <f t="shared" si="17"/>
        <v>19.500000000000011</v>
      </c>
      <c r="AR33" s="42">
        <f t="shared" si="17"/>
        <v>16.000000000000018</v>
      </c>
      <c r="AS33" s="42">
        <f t="shared" si="17"/>
        <v>19.100000000000001</v>
      </c>
      <c r="AT33" s="42">
        <f t="shared" si="17"/>
        <v>252.70000000000005</v>
      </c>
      <c r="AU33" s="42">
        <f t="shared" si="17"/>
        <v>21.100000000000023</v>
      </c>
      <c r="AV33" s="42">
        <f t="shared" si="17"/>
        <v>47.699999999999996</v>
      </c>
      <c r="AW33" s="42">
        <f t="shared" si="17"/>
        <v>143.89999999999992</v>
      </c>
      <c r="AX33" s="42">
        <f t="shared" si="17"/>
        <v>271.5</v>
      </c>
      <c r="AY33" s="42">
        <f t="shared" si="17"/>
        <v>97.200000000000102</v>
      </c>
      <c r="AZ33" s="43">
        <f t="shared" si="17"/>
        <v>44.5</v>
      </c>
      <c r="BA33" s="42">
        <f t="shared" si="17"/>
        <v>152.29999999999998</v>
      </c>
      <c r="BB33" s="42">
        <f t="shared" si="17"/>
        <v>286.5</v>
      </c>
      <c r="BC33" s="42">
        <f t="shared" si="17"/>
        <v>21.899999999999981</v>
      </c>
      <c r="BD33" s="42">
        <f t="shared" si="17"/>
        <v>17.600000000000019</v>
      </c>
      <c r="BE33" s="42">
        <f t="shared" si="17"/>
        <v>1.9000000000000483</v>
      </c>
      <c r="BF33" s="42">
        <f t="shared" si="17"/>
        <v>124.59999999999997</v>
      </c>
      <c r="BG33" s="42">
        <f t="shared" si="17"/>
        <v>37.5</v>
      </c>
      <c r="BH33" s="42">
        <f t="shared" si="17"/>
        <v>153.70000000000013</v>
      </c>
      <c r="BI33" s="42">
        <f t="shared" si="17"/>
        <v>-19.000000000000185</v>
      </c>
      <c r="BJ33" s="42">
        <f t="shared" si="17"/>
        <v>183.99999999999994</v>
      </c>
      <c r="BK33" s="42">
        <f t="shared" si="17"/>
        <v>50.899999999999864</v>
      </c>
      <c r="BL33" s="43">
        <v>5.5000000000000009</v>
      </c>
      <c r="BM33" s="42">
        <v>-0.9000000000000048</v>
      </c>
      <c r="BN33" s="42">
        <v>20.100000000000001</v>
      </c>
      <c r="BO33" s="42">
        <v>98.399999999999991</v>
      </c>
      <c r="BP33" s="54">
        <v>35.100000000000023</v>
      </c>
      <c r="BQ33" s="55">
        <v>30.000000000000028</v>
      </c>
      <c r="BR33" s="56">
        <v>-8.9000000000000625</v>
      </c>
      <c r="BS33" s="35">
        <v>34.69999999999996</v>
      </c>
      <c r="BT33" s="56">
        <v>38.700000000000074</v>
      </c>
      <c r="BU33" s="57">
        <v>24.19999999999996</v>
      </c>
      <c r="BV33" s="57">
        <v>-4.5999999999999659</v>
      </c>
      <c r="BW33" s="30">
        <v>34.300000000000011</v>
      </c>
      <c r="BX33" s="58">
        <v>29.20000000000001</v>
      </c>
      <c r="BY33" s="35">
        <v>0.39999999999999147</v>
      </c>
      <c r="BZ33" s="35">
        <v>9.7999999999999972</v>
      </c>
      <c r="CA33" s="57">
        <v>26.300000000000018</v>
      </c>
      <c r="CB33" s="57">
        <v>10.199999999999989</v>
      </c>
      <c r="CC33" s="35">
        <v>30.199999999999946</v>
      </c>
      <c r="CD33" s="35">
        <v>-14.399999999999935</v>
      </c>
      <c r="CE33" s="57">
        <v>166.9</v>
      </c>
      <c r="CF33" s="57">
        <v>-17.700000000000102</v>
      </c>
      <c r="CG33" s="57">
        <v>20.300000000000182</v>
      </c>
      <c r="CH33" s="35">
        <v>19.300000000000068</v>
      </c>
      <c r="CI33" s="35">
        <v>26.299999999999841</v>
      </c>
      <c r="CJ33" s="58">
        <v>-14.9</v>
      </c>
      <c r="CK33" s="35">
        <v>-0.99999999999999467</v>
      </c>
      <c r="CL33" s="35">
        <v>8.1000000000000085</v>
      </c>
      <c r="CM33" s="35">
        <v>-100.40000000000003</v>
      </c>
      <c r="CN33" s="35">
        <v>-14.299999999999983</v>
      </c>
      <c r="CO33" s="34">
        <v>-45.900000000000034</v>
      </c>
      <c r="CP33" s="35">
        <v>-0.49999999999994316</v>
      </c>
      <c r="CQ33" s="35">
        <v>42.899999999999977</v>
      </c>
      <c r="CR33" s="35">
        <v>-29.400000000000006</v>
      </c>
      <c r="CS33" s="57">
        <v>143.99999999999997</v>
      </c>
      <c r="CT33" s="56">
        <v>21.400000000000027</v>
      </c>
      <c r="CU33" s="57">
        <v>-9.4</v>
      </c>
      <c r="CV33" s="59">
        <f>[1]StatementII!$L$44</f>
        <v>0.39999999999999414</v>
      </c>
      <c r="CW33" s="35">
        <v>103.99999999999999</v>
      </c>
      <c r="CX33" s="57">
        <v>35.200000000000017</v>
      </c>
      <c r="CY33" s="34">
        <v>-1.5999999999999659</v>
      </c>
      <c r="CZ33" s="35">
        <v>42.999999999999886</v>
      </c>
      <c r="DA33" s="15"/>
      <c r="DB33" s="15"/>
    </row>
    <row r="34" spans="2:106" s="7" customFormat="1" ht="32.25" customHeight="1">
      <c r="B34" s="60" t="s">
        <v>53</v>
      </c>
      <c r="C34" s="42"/>
      <c r="D34" s="42">
        <f t="shared" ref="D34:AM34" si="18">D25+D33</f>
        <v>4.7999999999999972</v>
      </c>
      <c r="E34" s="42">
        <f t="shared" si="18"/>
        <v>-18.700000000000031</v>
      </c>
      <c r="F34" s="42">
        <f t="shared" si="18"/>
        <v>101.30000000000001</v>
      </c>
      <c r="G34" s="42">
        <f t="shared" si="18"/>
        <v>-77.200000000000017</v>
      </c>
      <c r="H34" s="42">
        <f t="shared" si="18"/>
        <v>69.400000000000034</v>
      </c>
      <c r="I34" s="42">
        <f t="shared" si="18"/>
        <v>-29.700000000000109</v>
      </c>
      <c r="J34" s="42">
        <f t="shared" si="18"/>
        <v>-71.299999999999969</v>
      </c>
      <c r="K34" s="42">
        <f t="shared" si="18"/>
        <v>138.89999999999992</v>
      </c>
      <c r="L34" s="42">
        <f t="shared" si="18"/>
        <v>53.200000000000152</v>
      </c>
      <c r="M34" s="42">
        <f t="shared" si="18"/>
        <v>-42.200000000000124</v>
      </c>
      <c r="N34" s="42">
        <f t="shared" si="18"/>
        <v>-23.799999999999912</v>
      </c>
      <c r="O34" s="42">
        <f t="shared" si="18"/>
        <v>19.79999999999977</v>
      </c>
      <c r="P34" s="43">
        <f t="shared" si="18"/>
        <v>160.80000000000001</v>
      </c>
      <c r="Q34" s="42">
        <f t="shared" si="18"/>
        <v>61.79999999999994</v>
      </c>
      <c r="R34" s="42">
        <f t="shared" si="18"/>
        <v>36.400000000000006</v>
      </c>
      <c r="S34" s="42">
        <f t="shared" si="18"/>
        <v>-8.8000000000000682</v>
      </c>
      <c r="T34" s="42">
        <f t="shared" si="18"/>
        <v>-21.09999999999993</v>
      </c>
      <c r="U34" s="42">
        <f t="shared" si="18"/>
        <v>-18.200000000000042</v>
      </c>
      <c r="V34" s="42">
        <f t="shared" si="18"/>
        <v>219.40000000000015</v>
      </c>
      <c r="W34" s="42">
        <f t="shared" si="18"/>
        <v>-79.699999999999804</v>
      </c>
      <c r="X34" s="42">
        <f t="shared" si="18"/>
        <v>43.699999999999932</v>
      </c>
      <c r="Y34" s="42">
        <f t="shared" si="18"/>
        <v>-53.400000000000986</v>
      </c>
      <c r="Z34" s="42">
        <f t="shared" si="18"/>
        <v>-72.599999999999852</v>
      </c>
      <c r="AA34" s="42">
        <f t="shared" si="18"/>
        <v>-259.70000000000016</v>
      </c>
      <c r="AB34" s="43">
        <f t="shared" si="18"/>
        <v>-50.999999999999979</v>
      </c>
      <c r="AC34" s="42">
        <f t="shared" si="18"/>
        <v>-120.56999999999996</v>
      </c>
      <c r="AD34" s="42">
        <f t="shared" si="18"/>
        <v>183.17000000000004</v>
      </c>
      <c r="AE34" s="42">
        <f t="shared" si="18"/>
        <v>41.40000000000002</v>
      </c>
      <c r="AF34" s="42">
        <f t="shared" si="18"/>
        <v>-132.70000000000005</v>
      </c>
      <c r="AG34" s="42">
        <f t="shared" si="18"/>
        <v>84.100000000000108</v>
      </c>
      <c r="AH34" s="42">
        <f t="shared" si="18"/>
        <v>-171.3</v>
      </c>
      <c r="AI34" s="42">
        <f t="shared" si="18"/>
        <v>-103.29999999999922</v>
      </c>
      <c r="AJ34" s="42">
        <f t="shared" si="18"/>
        <v>105.50000000000009</v>
      </c>
      <c r="AK34" s="42">
        <f t="shared" si="18"/>
        <v>82.699999999999818</v>
      </c>
      <c r="AL34" s="42">
        <f t="shared" si="18"/>
        <v>408.3</v>
      </c>
      <c r="AM34" s="42">
        <f t="shared" si="18"/>
        <v>57.200000000000102</v>
      </c>
      <c r="AN34" s="43">
        <v>5.0999999999999996</v>
      </c>
      <c r="AO34" s="61">
        <v>-83</v>
      </c>
      <c r="AP34" s="44">
        <v>-1.5</v>
      </c>
      <c r="AQ34" s="54">
        <v>-191.2</v>
      </c>
      <c r="AR34" s="54">
        <v>-91.199999999999818</v>
      </c>
      <c r="AS34" s="42">
        <v>-97.1</v>
      </c>
      <c r="AT34" s="50">
        <v>51.1</v>
      </c>
      <c r="AU34" s="54">
        <v>-111</v>
      </c>
      <c r="AV34" s="54">
        <v>18.7</v>
      </c>
      <c r="AW34" s="61">
        <v>-16.899999999999999</v>
      </c>
      <c r="AX34" s="62">
        <v>175.7</v>
      </c>
      <c r="AY34" s="54">
        <v>-26.4</v>
      </c>
      <c r="AZ34" s="45">
        <v>66.599999999999994</v>
      </c>
      <c r="BA34" s="35">
        <v>36.9</v>
      </c>
      <c r="BB34" s="35">
        <v>294.8</v>
      </c>
      <c r="BC34" s="63">
        <v>-110.30000000000047</v>
      </c>
      <c r="BD34" s="63">
        <v>-86.7</v>
      </c>
      <c r="BE34" s="63">
        <v>-43.100000000000506</v>
      </c>
      <c r="BF34" s="57">
        <v>-23.100000000000477</v>
      </c>
      <c r="BG34" s="57">
        <v>22.5</v>
      </c>
      <c r="BH34" s="56">
        <v>93</v>
      </c>
      <c r="BI34" s="56">
        <v>-106.39999999999949</v>
      </c>
      <c r="BJ34" s="57">
        <v>175.7</v>
      </c>
      <c r="BK34" s="57">
        <v>-198.69999999999916</v>
      </c>
      <c r="BL34" s="45">
        <v>73.400000000000048</v>
      </c>
      <c r="BM34" s="57">
        <v>-121.60000000000022</v>
      </c>
      <c r="BN34" s="57">
        <v>336.50000000000023</v>
      </c>
      <c r="BO34" s="57">
        <v>-96.400000000000489</v>
      </c>
      <c r="BP34" s="54">
        <v>35.400000000000233</v>
      </c>
      <c r="BQ34" s="55">
        <v>139.90000000000046</v>
      </c>
      <c r="BR34" s="56">
        <v>-112.60000000000031</v>
      </c>
      <c r="BS34" s="35">
        <v>-45.200000000000671</v>
      </c>
      <c r="BT34" s="56">
        <v>106.09999999999974</v>
      </c>
      <c r="BU34" s="57">
        <v>-33.899999999998556</v>
      </c>
      <c r="BV34" s="57">
        <v>135.60000000000065</v>
      </c>
      <c r="BW34" s="57">
        <v>-321.50000000000051</v>
      </c>
      <c r="BX34" s="58">
        <v>188.11000000000007</v>
      </c>
      <c r="BY34" s="35">
        <v>-103.51000000000019</v>
      </c>
      <c r="BZ34" s="35">
        <v>235.00000000000026</v>
      </c>
      <c r="CA34" s="57">
        <v>-79.000000000000171</v>
      </c>
      <c r="CB34" s="57">
        <v>99.900000000000944</v>
      </c>
      <c r="CC34" s="35">
        <v>73.299999999999613</v>
      </c>
      <c r="CD34" s="35">
        <v>-126.1000000000007</v>
      </c>
      <c r="CE34" s="57">
        <v>79.300000000000182</v>
      </c>
      <c r="CF34" s="57">
        <v>-114.89999999999935</v>
      </c>
      <c r="CG34" s="57">
        <v>-103.40000000000083</v>
      </c>
      <c r="CH34" s="35">
        <v>110.72495000000043</v>
      </c>
      <c r="CI34" s="35">
        <v>-107.32495000000006</v>
      </c>
      <c r="CJ34" s="58">
        <v>30.4</v>
      </c>
      <c r="CK34" s="35">
        <v>-36.899999999999906</v>
      </c>
      <c r="CL34" s="35">
        <v>305.00000000000017</v>
      </c>
      <c r="CM34" s="35">
        <v>-160.40000000000049</v>
      </c>
      <c r="CN34" s="35">
        <v>64.800000000000324</v>
      </c>
      <c r="CO34" s="34">
        <v>-47.200000000000045</v>
      </c>
      <c r="CP34" s="35">
        <v>86.499999999999375</v>
      </c>
      <c r="CQ34" s="35">
        <v>-16.799999999998477</v>
      </c>
      <c r="CR34" s="35">
        <v>-23.200000000001239</v>
      </c>
      <c r="CS34" s="57">
        <v>-111.19999999999945</v>
      </c>
      <c r="CT34" s="56">
        <v>-79.099999999998914</v>
      </c>
      <c r="CU34" s="57">
        <v>-315.00000000000136</v>
      </c>
      <c r="CV34" s="59">
        <f>[1]StatementII!$L$45</f>
        <v>91.308000000000021</v>
      </c>
      <c r="CW34" s="35">
        <v>-28.699999999999974</v>
      </c>
      <c r="CX34" s="57">
        <v>181.49999999999994</v>
      </c>
      <c r="CY34" s="34">
        <v>-97.607999999999748</v>
      </c>
      <c r="CZ34" s="35">
        <v>25.899999999999864</v>
      </c>
      <c r="DA34" s="15"/>
      <c r="DB34" s="15"/>
    </row>
    <row r="35" spans="2:106" s="7" customFormat="1" ht="15">
      <c r="B35" s="6"/>
      <c r="C35" s="41"/>
      <c r="D35" s="42"/>
      <c r="E35" s="18"/>
      <c r="F35" s="18"/>
      <c r="G35" s="18"/>
      <c r="H35" s="18"/>
      <c r="I35" s="19"/>
      <c r="J35" s="19"/>
      <c r="K35" s="19"/>
      <c r="L35" s="19"/>
      <c r="M35" s="19"/>
      <c r="N35" s="19"/>
      <c r="O35" s="64"/>
      <c r="P35" s="20"/>
      <c r="Q35" s="65"/>
      <c r="R35" s="65"/>
      <c r="S35" s="21"/>
      <c r="T35" s="65"/>
      <c r="U35" s="65"/>
      <c r="V35" s="65"/>
      <c r="W35" s="23"/>
      <c r="X35" s="65"/>
      <c r="Y35" s="22"/>
      <c r="Z35" s="65"/>
      <c r="AA35" s="65"/>
      <c r="AB35" s="66"/>
      <c r="AC35" s="65"/>
      <c r="AD35" s="65"/>
      <c r="AE35" s="22"/>
      <c r="AF35" s="22"/>
      <c r="AG35" s="65"/>
      <c r="AH35" s="22"/>
      <c r="AI35" s="65"/>
      <c r="AJ35" s="22"/>
      <c r="AK35" s="22"/>
      <c r="AL35" s="22"/>
      <c r="AM35" s="65"/>
      <c r="AN35" s="20"/>
      <c r="AO35" s="21"/>
      <c r="AP35" s="67"/>
      <c r="AQ35" s="22"/>
      <c r="AR35" s="22"/>
      <c r="AS35" s="65"/>
      <c r="AT35" s="65"/>
      <c r="AU35" s="65"/>
      <c r="AV35" s="22"/>
      <c r="AW35" s="65"/>
      <c r="AX35" s="22"/>
      <c r="AY35" s="22"/>
      <c r="AZ35" s="26"/>
      <c r="BB35" s="15"/>
      <c r="BC35" s="63"/>
      <c r="BD35" s="29"/>
      <c r="BE35" s="29"/>
      <c r="BF35" s="30"/>
      <c r="BG35" s="30"/>
      <c r="BH35" s="29"/>
      <c r="BI35" s="29"/>
      <c r="BJ35" s="30"/>
      <c r="BL35" s="68"/>
      <c r="BM35" s="30"/>
      <c r="BN35" s="30"/>
      <c r="BO35" s="30"/>
      <c r="BP35" s="30"/>
      <c r="BS35" s="27"/>
      <c r="BT35" s="29"/>
      <c r="BU35" s="30"/>
      <c r="BV35" s="30"/>
      <c r="BX35" s="69"/>
      <c r="BY35" s="30"/>
      <c r="BZ35" s="30"/>
      <c r="CB35" s="70"/>
      <c r="CC35" s="35"/>
      <c r="CD35" s="27"/>
      <c r="CE35" s="30"/>
      <c r="CG35" s="30"/>
      <c r="CI35" s="27"/>
      <c r="CJ35" s="71"/>
      <c r="CK35" s="15"/>
      <c r="CL35" s="27"/>
      <c r="CN35" s="27"/>
      <c r="CO35" s="34"/>
      <c r="CQ35" s="15"/>
      <c r="CR35" s="27"/>
      <c r="CS35" s="30"/>
      <c r="CT35" s="29"/>
      <c r="CU35" s="30"/>
      <c r="CV35" s="69"/>
      <c r="CW35" s="15"/>
      <c r="CX35" s="30"/>
      <c r="DA35" s="15"/>
      <c r="DB35" s="15"/>
    </row>
    <row r="36" spans="2:106" s="7" customFormat="1" ht="15">
      <c r="B36" s="72" t="s">
        <v>54</v>
      </c>
      <c r="C36" s="73"/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f t="shared" ref="N36:BY36" si="19">N25-N26+N30-N34</f>
        <v>0</v>
      </c>
      <c r="O36" s="74">
        <f t="shared" si="19"/>
        <v>0</v>
      </c>
      <c r="P36" s="75">
        <f t="shared" si="19"/>
        <v>0</v>
      </c>
      <c r="Q36" s="74">
        <f t="shared" si="19"/>
        <v>0</v>
      </c>
      <c r="R36" s="74">
        <f t="shared" si="19"/>
        <v>0</v>
      </c>
      <c r="S36" s="74">
        <f t="shared" si="19"/>
        <v>0</v>
      </c>
      <c r="T36" s="74">
        <f t="shared" si="19"/>
        <v>0</v>
      </c>
      <c r="U36" s="74">
        <f>U25-U26+U30-U34</f>
        <v>0</v>
      </c>
      <c r="V36" s="74">
        <f t="shared" si="19"/>
        <v>0</v>
      </c>
      <c r="W36" s="74">
        <f t="shared" si="19"/>
        <v>0</v>
      </c>
      <c r="X36" s="74">
        <f t="shared" si="19"/>
        <v>0</v>
      </c>
      <c r="Y36" s="74">
        <f t="shared" si="19"/>
        <v>0</v>
      </c>
      <c r="Z36" s="74">
        <f t="shared" si="19"/>
        <v>0</v>
      </c>
      <c r="AA36" s="74">
        <f t="shared" si="19"/>
        <v>0</v>
      </c>
      <c r="AB36" s="75">
        <f t="shared" si="19"/>
        <v>0</v>
      </c>
      <c r="AC36" s="74">
        <f t="shared" si="19"/>
        <v>0</v>
      </c>
      <c r="AD36" s="74">
        <f t="shared" si="19"/>
        <v>0</v>
      </c>
      <c r="AE36" s="74">
        <f t="shared" si="19"/>
        <v>0</v>
      </c>
      <c r="AF36" s="74">
        <f t="shared" si="19"/>
        <v>0</v>
      </c>
      <c r="AG36" s="74">
        <f t="shared" si="19"/>
        <v>0</v>
      </c>
      <c r="AH36" s="74">
        <f t="shared" si="19"/>
        <v>0</v>
      </c>
      <c r="AI36" s="74">
        <f t="shared" si="19"/>
        <v>0</v>
      </c>
      <c r="AJ36" s="74">
        <f t="shared" si="19"/>
        <v>0</v>
      </c>
      <c r="AK36" s="74">
        <f t="shared" si="19"/>
        <v>0</v>
      </c>
      <c r="AL36" s="74">
        <f t="shared" si="19"/>
        <v>0</v>
      </c>
      <c r="AM36" s="74">
        <f t="shared" si="19"/>
        <v>0</v>
      </c>
      <c r="AN36" s="75">
        <f t="shared" si="19"/>
        <v>3.907985046680551E-14</v>
      </c>
      <c r="AO36" s="74">
        <f t="shared" si="19"/>
        <v>0</v>
      </c>
      <c r="AP36" s="76">
        <f t="shared" si="19"/>
        <v>2.8421709430404007E-14</v>
      </c>
      <c r="AQ36" s="76">
        <f t="shared" si="19"/>
        <v>0</v>
      </c>
      <c r="AR36" s="76">
        <f t="shared" si="19"/>
        <v>-1.5631940186722204E-13</v>
      </c>
      <c r="AS36" s="76">
        <f t="shared" si="19"/>
        <v>0</v>
      </c>
      <c r="AT36" s="76">
        <f t="shared" si="19"/>
        <v>7.815970093361102E-14</v>
      </c>
      <c r="AU36" s="76">
        <f t="shared" si="19"/>
        <v>7.1054273576010019E-13</v>
      </c>
      <c r="AV36" s="76">
        <f t="shared" si="19"/>
        <v>-1.3749001936957939E-12</v>
      </c>
      <c r="AW36" s="76">
        <f t="shared" si="19"/>
        <v>7.602807272633072E-13</v>
      </c>
      <c r="AX36" s="76">
        <f t="shared" si="19"/>
        <v>0</v>
      </c>
      <c r="AY36" s="76">
        <f t="shared" si="19"/>
        <v>3.3395508580724709E-13</v>
      </c>
      <c r="AZ36" s="77">
        <f t="shared" si="19"/>
        <v>0</v>
      </c>
      <c r="BA36" s="76">
        <f t="shared" si="19"/>
        <v>0</v>
      </c>
      <c r="BB36" s="76">
        <f t="shared" si="19"/>
        <v>0</v>
      </c>
      <c r="BC36" s="76">
        <f t="shared" si="19"/>
        <v>3.2684965844964609E-13</v>
      </c>
      <c r="BD36" s="76">
        <f t="shared" si="19"/>
        <v>4.4053649617126212E-13</v>
      </c>
      <c r="BE36" s="76">
        <f t="shared" si="19"/>
        <v>1.8474111129762605E-13</v>
      </c>
      <c r="BF36" s="76">
        <f t="shared" si="19"/>
        <v>5.5422333389287814E-13</v>
      </c>
      <c r="BG36" s="76">
        <f t="shared" si="19"/>
        <v>5.1159076974727213E-13</v>
      </c>
      <c r="BH36" s="76">
        <f t="shared" si="19"/>
        <v>-8.5265128291212022E-13</v>
      </c>
      <c r="BI36" s="76">
        <f t="shared" si="19"/>
        <v>-8.6686213762732223E-13</v>
      </c>
      <c r="BJ36" s="76">
        <f t="shared" si="19"/>
        <v>-4.8316906031686813E-13</v>
      </c>
      <c r="BK36" s="76">
        <f t="shared" si="19"/>
        <v>6.8212102632969618E-13</v>
      </c>
      <c r="BL36" s="77">
        <f t="shared" si="19"/>
        <v>0</v>
      </c>
      <c r="BM36" s="76">
        <f t="shared" si="19"/>
        <v>1.7053025658242404E-13</v>
      </c>
      <c r="BN36" s="76">
        <f t="shared" si="19"/>
        <v>0</v>
      </c>
      <c r="BO36" s="76">
        <f t="shared" si="19"/>
        <v>0</v>
      </c>
      <c r="BP36" s="76">
        <f t="shared" si="19"/>
        <v>9.9475983006414026E-14</v>
      </c>
      <c r="BQ36" s="76">
        <f t="shared" si="19"/>
        <v>-3.4106051316484809E-13</v>
      </c>
      <c r="BR36" s="76">
        <f t="shared" si="19"/>
        <v>4.8316906031686813E-13</v>
      </c>
      <c r="BS36" s="76">
        <f t="shared" si="19"/>
        <v>5.4711790653527714E-13</v>
      </c>
      <c r="BT36" s="76">
        <f t="shared" si="19"/>
        <v>4.5474735088646412E-13</v>
      </c>
      <c r="BU36" s="76">
        <f t="shared" si="19"/>
        <v>-1.4210854715202004E-12</v>
      </c>
      <c r="BV36" s="76">
        <f t="shared" si="19"/>
        <v>-4.8316906031686813E-13</v>
      </c>
      <c r="BW36" s="76">
        <f t="shared" si="19"/>
        <v>6.2527760746888816E-13</v>
      </c>
      <c r="BX36" s="77">
        <f t="shared" si="19"/>
        <v>0</v>
      </c>
      <c r="BY36" s="76">
        <f t="shared" si="19"/>
        <v>1.5631940186722204E-13</v>
      </c>
      <c r="BZ36" s="76">
        <f t="shared" ref="BZ36:CY36" si="20">BZ25-BZ26+BZ30-BZ34</f>
        <v>0</v>
      </c>
      <c r="CA36" s="76">
        <f t="shared" si="20"/>
        <v>0</v>
      </c>
      <c r="CB36" s="76">
        <f t="shared" si="20"/>
        <v>-3.1263880373444408E-13</v>
      </c>
      <c r="CC36" s="76">
        <f t="shared" si="20"/>
        <v>3.836930773104541E-13</v>
      </c>
      <c r="CD36" s="76">
        <f t="shared" si="20"/>
        <v>1.9895196601282805E-13</v>
      </c>
      <c r="CE36" s="76">
        <f t="shared" si="20"/>
        <v>-6.2527760746888816E-13</v>
      </c>
      <c r="CF36" s="76">
        <f t="shared" si="20"/>
        <v>-1.1368683772161603E-13</v>
      </c>
      <c r="CG36" s="76">
        <f t="shared" si="20"/>
        <v>4.6895820560166612E-13</v>
      </c>
      <c r="CH36" s="76">
        <f t="shared" si="20"/>
        <v>-1.1368683772161603E-13</v>
      </c>
      <c r="CI36" s="76">
        <f t="shared" si="20"/>
        <v>-3.979039320256561E-13</v>
      </c>
      <c r="CJ36" s="77">
        <f t="shared" si="20"/>
        <v>2.8421709430404007E-14</v>
      </c>
      <c r="CK36" s="76">
        <f t="shared" si="20"/>
        <v>-1.3500311979441904E-13</v>
      </c>
      <c r="CL36" s="76">
        <f t="shared" si="20"/>
        <v>0</v>
      </c>
      <c r="CM36" s="76">
        <f t="shared" si="20"/>
        <v>0</v>
      </c>
      <c r="CN36" s="76">
        <f t="shared" si="20"/>
        <v>-1.4210854715202004E-13</v>
      </c>
      <c r="CO36" s="76">
        <f t="shared" si="20"/>
        <v>0</v>
      </c>
      <c r="CP36" s="76">
        <f t="shared" si="20"/>
        <v>5.6843418860808015E-13</v>
      </c>
      <c r="CQ36" s="76">
        <f t="shared" si="20"/>
        <v>-9.3081098384573124E-13</v>
      </c>
      <c r="CR36" s="76">
        <f t="shared" si="20"/>
        <v>4.8316906031686813E-13</v>
      </c>
      <c r="CS36" s="76">
        <f t="shared" si="20"/>
        <v>-1.1937117960769683E-12</v>
      </c>
      <c r="CT36" s="76">
        <f t="shared" si="20"/>
        <v>-4.8316906031686813E-13</v>
      </c>
      <c r="CU36" s="76">
        <f t="shared" si="20"/>
        <v>1.6484591469634324E-12</v>
      </c>
      <c r="CV36" s="77">
        <f>CV25-CV26+CV30-CV34</f>
        <v>0</v>
      </c>
      <c r="CW36" s="76">
        <f t="shared" si="20"/>
        <v>-5.6843418860808015E-14</v>
      </c>
      <c r="CX36" s="76">
        <f t="shared" si="20"/>
        <v>0</v>
      </c>
      <c r="CY36" s="76">
        <f t="shared" si="20"/>
        <v>-2.8421709430404007E-13</v>
      </c>
      <c r="CZ36" s="78">
        <f>CZ25-CZ26+CZ30-CZ34</f>
        <v>2.6290081223123707E-13</v>
      </c>
      <c r="DA36" s="15"/>
      <c r="DB36" s="15"/>
    </row>
    <row r="37" spans="2:106" s="7" customFormat="1" ht="15">
      <c r="B37" s="6"/>
      <c r="C37" s="41"/>
      <c r="D37" s="79"/>
      <c r="E37" s="74"/>
      <c r="F37" s="79"/>
      <c r="G37" s="18"/>
      <c r="H37" s="18"/>
      <c r="I37" s="79"/>
      <c r="J37" s="80"/>
      <c r="K37" s="80"/>
      <c r="L37" s="19"/>
      <c r="M37" s="79"/>
      <c r="N37" s="79"/>
      <c r="O37" s="64"/>
      <c r="P37" s="66"/>
      <c r="Q37" s="65"/>
      <c r="R37" s="65"/>
      <c r="S37" s="21"/>
      <c r="T37" s="65"/>
      <c r="U37" s="65"/>
      <c r="V37" s="65"/>
      <c r="W37" s="23"/>
      <c r="X37" s="65"/>
      <c r="Y37" s="65"/>
      <c r="Z37" s="65"/>
      <c r="AA37" s="65"/>
      <c r="AB37" s="66"/>
      <c r="AC37" s="65"/>
      <c r="AD37" s="65"/>
      <c r="AE37" s="22"/>
      <c r="AF37" s="22"/>
      <c r="AG37" s="65"/>
      <c r="AH37" s="22"/>
      <c r="AI37" s="65"/>
      <c r="AJ37" s="22"/>
      <c r="AK37" s="22"/>
      <c r="AL37" s="22"/>
      <c r="AM37" s="65"/>
      <c r="AN37" s="20"/>
      <c r="AO37" s="21"/>
      <c r="AP37" s="67"/>
      <c r="AQ37" s="22"/>
      <c r="AR37" s="22"/>
      <c r="AS37" s="65"/>
      <c r="AT37" s="65"/>
      <c r="AU37" s="65"/>
      <c r="AV37" s="65"/>
      <c r="AW37" s="65"/>
      <c r="AX37" s="22"/>
      <c r="AY37" s="22"/>
      <c r="AZ37" s="68"/>
      <c r="BB37" s="15"/>
      <c r="BC37" s="63"/>
      <c r="BD37" s="81"/>
      <c r="BE37" s="81"/>
      <c r="BF37" s="30"/>
      <c r="BG37" s="30"/>
      <c r="BH37" s="29"/>
      <c r="BI37" s="29"/>
      <c r="BJ37" s="30"/>
      <c r="BL37" s="68"/>
      <c r="BM37" s="30"/>
      <c r="BN37" s="30"/>
      <c r="BO37" s="30"/>
      <c r="BP37" s="30"/>
      <c r="BS37" s="27"/>
      <c r="BT37" s="29"/>
      <c r="BU37" s="30"/>
      <c r="BV37" s="30"/>
      <c r="BX37" s="82"/>
      <c r="BY37" s="30"/>
      <c r="BZ37" s="30"/>
      <c r="CC37" s="30"/>
      <c r="CD37" s="30"/>
      <c r="CE37" s="30"/>
      <c r="CG37" s="30"/>
      <c r="CI37" s="30"/>
      <c r="CJ37" s="69"/>
      <c r="CK37" s="15"/>
      <c r="CL37" s="30"/>
      <c r="CN37" s="30"/>
      <c r="CO37" s="34"/>
      <c r="CQ37" s="15"/>
      <c r="CR37" s="27"/>
      <c r="CS37" s="30"/>
      <c r="CT37" s="29"/>
      <c r="CU37" s="30"/>
      <c r="CV37" s="82"/>
      <c r="CW37" s="15"/>
      <c r="CX37" s="30"/>
      <c r="DA37" s="15"/>
      <c r="DB37" s="15"/>
    </row>
    <row r="38" spans="2:106" s="7" customFormat="1" ht="15">
      <c r="B38" s="83" t="s">
        <v>55</v>
      </c>
      <c r="C38" s="17"/>
      <c r="D38" s="84"/>
      <c r="E38" s="18"/>
      <c r="F38" s="84"/>
      <c r="G38" s="18"/>
      <c r="H38" s="18"/>
      <c r="I38" s="64"/>
      <c r="J38" s="80"/>
      <c r="K38" s="80"/>
      <c r="L38" s="19"/>
      <c r="M38" s="64"/>
      <c r="N38" s="64"/>
      <c r="O38" s="85"/>
      <c r="P38" s="66"/>
      <c r="Q38" s="65"/>
      <c r="R38" s="65"/>
      <c r="S38" s="21"/>
      <c r="T38" s="65"/>
      <c r="U38" s="65"/>
      <c r="V38" s="65"/>
      <c r="W38" s="23"/>
      <c r="X38" s="65"/>
      <c r="Y38" s="65"/>
      <c r="Z38" s="65"/>
      <c r="AA38" s="65"/>
      <c r="AB38" s="66"/>
      <c r="AC38" s="65"/>
      <c r="AD38" s="65"/>
      <c r="AE38" s="22"/>
      <c r="AF38" s="22"/>
      <c r="AG38" s="65"/>
      <c r="AH38" s="22"/>
      <c r="AI38" s="65"/>
      <c r="AJ38" s="22"/>
      <c r="AK38" s="22"/>
      <c r="AL38" s="22"/>
      <c r="AM38" s="65"/>
      <c r="AN38" s="20"/>
      <c r="AO38" s="21"/>
      <c r="AP38" s="67"/>
      <c r="AQ38" s="22"/>
      <c r="AR38" s="22"/>
      <c r="AS38" s="65"/>
      <c r="AT38" s="65"/>
      <c r="AU38" s="65"/>
      <c r="AV38" s="65"/>
      <c r="AW38" s="65"/>
      <c r="AX38" s="22"/>
      <c r="AY38" s="22"/>
      <c r="AZ38" s="68"/>
      <c r="BB38" s="15"/>
      <c r="BC38" s="63"/>
      <c r="BD38" s="29"/>
      <c r="BE38" s="29"/>
      <c r="BF38" s="30"/>
      <c r="BG38" s="30"/>
      <c r="BH38" s="29"/>
      <c r="BI38" s="29"/>
      <c r="BJ38" s="30"/>
      <c r="BL38" s="68"/>
      <c r="BM38" s="30"/>
      <c r="BN38" s="30"/>
      <c r="BO38" s="30"/>
      <c r="BP38" s="30"/>
      <c r="BS38" s="27"/>
      <c r="BT38" s="29"/>
      <c r="BU38" s="30"/>
      <c r="BV38" s="30"/>
      <c r="BX38" s="71"/>
      <c r="BY38" s="30"/>
      <c r="BZ38" s="30"/>
      <c r="CC38" s="30"/>
      <c r="CD38" s="30"/>
      <c r="CE38" s="30"/>
      <c r="CG38" s="30"/>
      <c r="CI38" s="30"/>
      <c r="CJ38" s="69"/>
      <c r="CK38" s="15"/>
      <c r="CL38" s="30"/>
      <c r="CN38" s="30"/>
      <c r="CO38" s="34"/>
      <c r="CQ38" s="15"/>
      <c r="CR38" s="27"/>
      <c r="CS38" s="30"/>
      <c r="CT38" s="29"/>
      <c r="CU38" s="30"/>
      <c r="CV38" s="71"/>
      <c r="CW38" s="15"/>
      <c r="CX38" s="30"/>
      <c r="DA38" s="15"/>
      <c r="DB38" s="15"/>
    </row>
    <row r="39" spans="2:106" s="7" customFormat="1" ht="15">
      <c r="B39" s="83" t="s">
        <v>56</v>
      </c>
      <c r="C39" s="86" t="s">
        <v>57</v>
      </c>
      <c r="D39" s="46">
        <f>D13+D22</f>
        <v>135</v>
      </c>
      <c r="E39" s="46">
        <f t="shared" ref="E39:BU39" si="21">E13+E22</f>
        <v>211.40000000000003</v>
      </c>
      <c r="F39" s="46">
        <f t="shared" si="21"/>
        <v>276</v>
      </c>
      <c r="G39" s="46">
        <f t="shared" si="21"/>
        <v>301.70000000000005</v>
      </c>
      <c r="H39" s="46">
        <f t="shared" si="21"/>
        <v>225.29999999999998</v>
      </c>
      <c r="I39" s="46">
        <f t="shared" si="21"/>
        <v>324.7</v>
      </c>
      <c r="J39" s="46">
        <f t="shared" si="21"/>
        <v>365</v>
      </c>
      <c r="K39" s="46">
        <f t="shared" si="21"/>
        <v>241.40000000000003</v>
      </c>
      <c r="L39" s="46">
        <f t="shared" si="21"/>
        <v>288.29999999999984</v>
      </c>
      <c r="M39" s="46">
        <f t="shared" si="21"/>
        <v>360.90000000000009</v>
      </c>
      <c r="N39" s="46">
        <f t="shared" si="21"/>
        <v>330.39999999999992</v>
      </c>
      <c r="O39" s="46">
        <f t="shared" si="21"/>
        <v>423.70000000000016</v>
      </c>
      <c r="P39" s="87">
        <f t="shared" si="21"/>
        <v>203.3</v>
      </c>
      <c r="Q39" s="46">
        <f t="shared" si="21"/>
        <v>227.8</v>
      </c>
      <c r="R39" s="46">
        <f t="shared" si="21"/>
        <v>416.6</v>
      </c>
      <c r="S39" s="46">
        <f t="shared" si="21"/>
        <v>358.5</v>
      </c>
      <c r="T39" s="46">
        <f t="shared" si="21"/>
        <v>391.5</v>
      </c>
      <c r="U39" s="46">
        <f t="shared" si="21"/>
        <v>404.50000000000011</v>
      </c>
      <c r="V39" s="46">
        <f t="shared" si="21"/>
        <v>268.29999999999978</v>
      </c>
      <c r="W39" s="46">
        <f t="shared" si="21"/>
        <v>420.20000000000033</v>
      </c>
      <c r="X39" s="46">
        <f t="shared" si="21"/>
        <v>366.8</v>
      </c>
      <c r="Y39" s="46">
        <f t="shared" si="21"/>
        <v>581.50000000000011</v>
      </c>
      <c r="Z39" s="46">
        <f t="shared" si="21"/>
        <v>453.99999999999994</v>
      </c>
      <c r="AA39" s="46">
        <f t="shared" si="21"/>
        <v>827</v>
      </c>
      <c r="AB39" s="87">
        <f t="shared" si="21"/>
        <v>387.59999999999997</v>
      </c>
      <c r="AC39" s="46">
        <f t="shared" si="21"/>
        <v>512.20000000000005</v>
      </c>
      <c r="AD39" s="46">
        <f t="shared" si="21"/>
        <v>382.6</v>
      </c>
      <c r="AE39" s="22">
        <f t="shared" si="21"/>
        <v>412.9</v>
      </c>
      <c r="AF39" s="22">
        <f t="shared" si="21"/>
        <v>619.70000000000005</v>
      </c>
      <c r="AG39" s="22">
        <f t="shared" si="21"/>
        <v>374.09999999999997</v>
      </c>
      <c r="AH39" s="22">
        <f t="shared" si="21"/>
        <v>650.6</v>
      </c>
      <c r="AI39" s="22">
        <f t="shared" si="21"/>
        <v>455.6</v>
      </c>
      <c r="AJ39" s="22">
        <f t="shared" si="21"/>
        <v>542.59999999999968</v>
      </c>
      <c r="AK39" s="22">
        <f t="shared" si="21"/>
        <v>621.10000000000036</v>
      </c>
      <c r="AL39" s="22">
        <f t="shared" si="21"/>
        <v>474.5</v>
      </c>
      <c r="AM39" s="22">
        <f t="shared" si="21"/>
        <v>804.1</v>
      </c>
      <c r="AN39" s="20">
        <f t="shared" si="21"/>
        <v>288.09999999999997</v>
      </c>
      <c r="AO39" s="22">
        <f t="shared" si="21"/>
        <v>404.59999999999997</v>
      </c>
      <c r="AP39" s="21">
        <f t="shared" si="21"/>
        <v>560.09999999999991</v>
      </c>
      <c r="AQ39" s="21">
        <f t="shared" si="21"/>
        <v>570.79999999999995</v>
      </c>
      <c r="AR39" s="21">
        <f t="shared" si="21"/>
        <v>476</v>
      </c>
      <c r="AS39" s="21">
        <f t="shared" si="21"/>
        <v>514.70000000000005</v>
      </c>
      <c r="AT39" s="21">
        <f t="shared" si="21"/>
        <v>657.5</v>
      </c>
      <c r="AU39" s="21">
        <f t="shared" si="21"/>
        <v>519.5</v>
      </c>
      <c r="AV39" s="21">
        <f t="shared" si="21"/>
        <v>479.00000000000023</v>
      </c>
      <c r="AW39" s="21">
        <f t="shared" si="21"/>
        <v>578.79999999999995</v>
      </c>
      <c r="AX39" s="21">
        <f t="shared" si="21"/>
        <v>520.5999999999998</v>
      </c>
      <c r="AY39" s="21">
        <f t="shared" si="21"/>
        <v>868.70000000000016</v>
      </c>
      <c r="AZ39" s="24">
        <f t="shared" si="21"/>
        <v>345</v>
      </c>
      <c r="BA39" s="21">
        <f t="shared" si="21"/>
        <v>466.80000000000007</v>
      </c>
      <c r="BB39" s="21">
        <f t="shared" si="21"/>
        <v>591.29999999999995</v>
      </c>
      <c r="BC39" s="21">
        <f t="shared" si="21"/>
        <v>605.1</v>
      </c>
      <c r="BD39" s="21">
        <f t="shared" si="21"/>
        <v>550.4</v>
      </c>
      <c r="BE39" s="21">
        <f t="shared" si="21"/>
        <v>562.40000000000009</v>
      </c>
      <c r="BF39" s="21">
        <f t="shared" si="21"/>
        <v>602.59999999999968</v>
      </c>
      <c r="BG39" s="21">
        <f t="shared" si="21"/>
        <v>528.10000000000014</v>
      </c>
      <c r="BH39" s="21">
        <f t="shared" si="21"/>
        <v>573.70000000000027</v>
      </c>
      <c r="BI39" s="21">
        <f t="shared" si="21"/>
        <v>533.70000000000005</v>
      </c>
      <c r="BJ39" s="21">
        <f t="shared" si="21"/>
        <v>555.69999999999993</v>
      </c>
      <c r="BK39" s="21">
        <f t="shared" si="21"/>
        <v>886.29999999999927</v>
      </c>
      <c r="BL39" s="21">
        <f>BL13+BL22</f>
        <v>396.5</v>
      </c>
      <c r="BM39" s="21">
        <f t="shared" si="21"/>
        <v>550.5</v>
      </c>
      <c r="BN39" s="21">
        <f t="shared" si="21"/>
        <v>553.20000000000005</v>
      </c>
      <c r="BO39" s="21">
        <f t="shared" si="21"/>
        <v>694.00000000000011</v>
      </c>
      <c r="BP39" s="21">
        <f t="shared" si="21"/>
        <v>537.5</v>
      </c>
      <c r="BQ39" s="21">
        <f t="shared" si="21"/>
        <v>475.1999999999997</v>
      </c>
      <c r="BR39" s="21">
        <f t="shared" si="21"/>
        <v>621.10000000000036</v>
      </c>
      <c r="BS39" s="21">
        <f t="shared" si="21"/>
        <v>590.79999999999984</v>
      </c>
      <c r="BT39" s="21">
        <f t="shared" si="21"/>
        <v>545.29999999999961</v>
      </c>
      <c r="BU39" s="21">
        <f t="shared" si="21"/>
        <v>583.60000000000036</v>
      </c>
      <c r="BV39" s="21">
        <f t="shared" ref="BV39:CQ39" si="22">BV13+BV22</f>
        <v>427.89999999999975</v>
      </c>
      <c r="BW39" s="21">
        <f t="shared" si="22"/>
        <v>1109</v>
      </c>
      <c r="BX39" s="26">
        <f t="shared" si="22"/>
        <v>424.90999999999997</v>
      </c>
      <c r="BY39" s="27">
        <f t="shared" si="22"/>
        <v>533.58999999999992</v>
      </c>
      <c r="BZ39" s="27">
        <f t="shared" si="22"/>
        <v>521.4</v>
      </c>
      <c r="CA39" s="27">
        <f t="shared" si="22"/>
        <v>638.10000000000014</v>
      </c>
      <c r="CB39" s="27">
        <f t="shared" si="22"/>
        <v>518.60000000000014</v>
      </c>
      <c r="CC39" s="27">
        <f t="shared" si="22"/>
        <v>581.29999999999995</v>
      </c>
      <c r="CD39" s="27">
        <f t="shared" si="22"/>
        <v>773.2</v>
      </c>
      <c r="CE39" s="27">
        <f t="shared" si="22"/>
        <v>747.49999999999977</v>
      </c>
      <c r="CF39" s="27">
        <f t="shared" si="22"/>
        <v>773.60000000000014</v>
      </c>
      <c r="CG39" s="27">
        <f t="shared" si="22"/>
        <v>732.29999999999984</v>
      </c>
      <c r="CH39" s="27">
        <f t="shared" si="22"/>
        <v>522.0999999999998</v>
      </c>
      <c r="CI39" s="27">
        <f t="shared" si="22"/>
        <v>948.10000000000036</v>
      </c>
      <c r="CJ39" s="68">
        <f t="shared" si="22"/>
        <v>487.2</v>
      </c>
      <c r="CK39" s="30">
        <f t="shared" si="22"/>
        <v>466.90000000000003</v>
      </c>
      <c r="CL39" s="30">
        <f t="shared" si="22"/>
        <v>492.70000000000005</v>
      </c>
      <c r="CM39" s="30">
        <f t="shared" si="22"/>
        <v>589.29999999999995</v>
      </c>
      <c r="CN39" s="30">
        <f t="shared" si="22"/>
        <v>527.20000000000005</v>
      </c>
      <c r="CO39" s="27">
        <f t="shared" si="22"/>
        <v>573.1</v>
      </c>
      <c r="CP39" s="27">
        <f t="shared" si="22"/>
        <v>594.69999999999982</v>
      </c>
      <c r="CQ39" s="27">
        <f t="shared" si="22"/>
        <v>587.10000000000014</v>
      </c>
      <c r="CR39" s="27">
        <v>657.9</v>
      </c>
      <c r="CS39" s="30">
        <v>809.50000000000011</v>
      </c>
      <c r="CT39" s="29">
        <f t="shared" ref="CT39:CZ39" si="23">CT13+CT22</f>
        <v>692.20000000000039</v>
      </c>
      <c r="CU39" s="29">
        <f t="shared" si="23"/>
        <v>1260.1999999999996</v>
      </c>
      <c r="CV39" s="33">
        <f t="shared" si="23"/>
        <v>473.69199999999995</v>
      </c>
      <c r="CW39" s="28">
        <f t="shared" si="23"/>
        <v>618.9</v>
      </c>
      <c r="CX39" s="28">
        <f t="shared" si="23"/>
        <v>634.1</v>
      </c>
      <c r="CY39" s="28">
        <f t="shared" si="23"/>
        <v>665.30800000000011</v>
      </c>
      <c r="CZ39" s="28">
        <f t="shared" si="23"/>
        <v>674.8</v>
      </c>
      <c r="DA39" s="15"/>
      <c r="DB39" s="15"/>
    </row>
    <row r="40" spans="2:106" s="7" customFormat="1" ht="15">
      <c r="B40" s="83" t="s">
        <v>58</v>
      </c>
      <c r="C40" s="86" t="s">
        <v>59</v>
      </c>
      <c r="D40" s="28">
        <f>SUM(D41:D42)</f>
        <v>4139</v>
      </c>
      <c r="E40" s="28">
        <f>SUM(E41:E42)</f>
        <v>4115</v>
      </c>
      <c r="F40" s="28">
        <f t="shared" ref="F40:BQ40" si="24">SUM(F41:F42)</f>
        <v>4120.6000000000004</v>
      </c>
      <c r="G40" s="28">
        <f t="shared" si="24"/>
        <v>4123.5</v>
      </c>
      <c r="H40" s="28">
        <f t="shared" si="24"/>
        <v>4117</v>
      </c>
      <c r="I40" s="28">
        <f t="shared" si="24"/>
        <v>4056</v>
      </c>
      <c r="J40" s="28">
        <f t="shared" si="24"/>
        <v>4026.4</v>
      </c>
      <c r="K40" s="28">
        <f t="shared" si="24"/>
        <v>4020.6000000000004</v>
      </c>
      <c r="L40" s="28">
        <f t="shared" si="24"/>
        <v>3996.7</v>
      </c>
      <c r="M40" s="28">
        <f t="shared" si="24"/>
        <v>4014.2999999999997</v>
      </c>
      <c r="N40" s="28">
        <f t="shared" si="24"/>
        <v>4037</v>
      </c>
      <c r="O40" s="28">
        <f t="shared" si="24"/>
        <v>3855.4</v>
      </c>
      <c r="P40" s="28">
        <f t="shared" si="24"/>
        <v>3890.1</v>
      </c>
      <c r="Q40" s="28">
        <f t="shared" si="24"/>
        <v>3986.9</v>
      </c>
      <c r="R40" s="28">
        <f t="shared" si="24"/>
        <v>3990.4</v>
      </c>
      <c r="S40" s="28">
        <f t="shared" si="24"/>
        <v>3999.8</v>
      </c>
      <c r="T40" s="28">
        <f t="shared" si="24"/>
        <v>3938.2</v>
      </c>
      <c r="U40" s="28">
        <f t="shared" si="24"/>
        <v>3930</v>
      </c>
      <c r="V40" s="28">
        <f t="shared" si="24"/>
        <v>3996.2</v>
      </c>
      <c r="W40" s="28">
        <f t="shared" si="24"/>
        <v>3990.5</v>
      </c>
      <c r="X40" s="28">
        <f t="shared" si="24"/>
        <v>4005.8999999999996</v>
      </c>
      <c r="Y40" s="28">
        <f t="shared" si="24"/>
        <v>3975.5</v>
      </c>
      <c r="Z40" s="28">
        <f t="shared" si="24"/>
        <v>4001.5</v>
      </c>
      <c r="AA40" s="28">
        <f t="shared" si="24"/>
        <v>3919.6</v>
      </c>
      <c r="AB40" s="28">
        <f t="shared" si="24"/>
        <v>3970.1</v>
      </c>
      <c r="AC40" s="28">
        <f t="shared" si="24"/>
        <v>3945.1</v>
      </c>
      <c r="AD40" s="28">
        <f t="shared" si="24"/>
        <v>3858.1000000000004</v>
      </c>
      <c r="AE40" s="28">
        <f t="shared" si="24"/>
        <v>4554.5</v>
      </c>
      <c r="AF40" s="28">
        <f t="shared" si="24"/>
        <v>4518.7</v>
      </c>
      <c r="AG40" s="28">
        <f t="shared" si="24"/>
        <v>4480.6000000000004</v>
      </c>
      <c r="AH40" s="28">
        <f t="shared" si="24"/>
        <v>4461.6000000000004</v>
      </c>
      <c r="AI40" s="28">
        <f t="shared" si="24"/>
        <v>4433.7000000000007</v>
      </c>
      <c r="AJ40" s="28">
        <f t="shared" si="24"/>
        <v>4415.8999999999996</v>
      </c>
      <c r="AK40" s="28">
        <f t="shared" si="24"/>
        <v>4365.2</v>
      </c>
      <c r="AL40" s="28">
        <f t="shared" si="24"/>
        <v>4834.2</v>
      </c>
      <c r="AM40" s="28">
        <f t="shared" si="24"/>
        <v>5153.6000000000004</v>
      </c>
      <c r="AN40" s="28">
        <f t="shared" si="24"/>
        <v>5065.7000000000007</v>
      </c>
      <c r="AO40" s="28">
        <f t="shared" si="24"/>
        <v>5054.8999999999996</v>
      </c>
      <c r="AP40" s="28">
        <f t="shared" si="24"/>
        <v>5090.5</v>
      </c>
      <c r="AQ40" s="28">
        <f t="shared" si="24"/>
        <v>5039.8999999999996</v>
      </c>
      <c r="AR40" s="28">
        <f t="shared" si="24"/>
        <v>5159.8999999999996</v>
      </c>
      <c r="AS40" s="28">
        <f t="shared" si="24"/>
        <v>5204.2999999999993</v>
      </c>
      <c r="AT40" s="28">
        <f t="shared" si="24"/>
        <v>5497.3</v>
      </c>
      <c r="AU40" s="28">
        <f t="shared" si="24"/>
        <v>5574</v>
      </c>
      <c r="AV40" s="28">
        <f t="shared" si="24"/>
        <v>5782.7999999999993</v>
      </c>
      <c r="AW40" s="28">
        <f t="shared" si="24"/>
        <v>5979.2</v>
      </c>
      <c r="AX40" s="28">
        <f t="shared" si="24"/>
        <v>6130.3</v>
      </c>
      <c r="AY40" s="28">
        <f t="shared" si="24"/>
        <v>6225.2</v>
      </c>
      <c r="AZ40" s="28">
        <f t="shared" si="24"/>
        <v>6498</v>
      </c>
      <c r="BA40" s="28">
        <f t="shared" si="24"/>
        <v>6472.4000000000005</v>
      </c>
      <c r="BB40" s="28">
        <f t="shared" si="24"/>
        <v>6736.5</v>
      </c>
      <c r="BC40" s="28">
        <f t="shared" si="24"/>
        <v>6817</v>
      </c>
      <c r="BD40" s="28">
        <f t="shared" si="24"/>
        <v>6780</v>
      </c>
      <c r="BE40" s="28">
        <f t="shared" si="24"/>
        <v>6972.1</v>
      </c>
      <c r="BF40" s="28">
        <f t="shared" si="24"/>
        <v>7183.5999999999995</v>
      </c>
      <c r="BG40" s="28">
        <f t="shared" si="24"/>
        <v>7176.6</v>
      </c>
      <c r="BH40" s="28">
        <f t="shared" si="24"/>
        <v>7400.7999999999993</v>
      </c>
      <c r="BI40" s="28">
        <f t="shared" si="24"/>
        <v>7432.4</v>
      </c>
      <c r="BJ40" s="28">
        <f t="shared" si="24"/>
        <v>7470.2999999999993</v>
      </c>
      <c r="BK40" s="28">
        <f t="shared" si="24"/>
        <v>7633.5</v>
      </c>
      <c r="BL40" s="28">
        <f t="shared" si="24"/>
        <v>7869</v>
      </c>
      <c r="BM40" s="28">
        <f t="shared" si="24"/>
        <v>7719.4</v>
      </c>
      <c r="BN40" s="28">
        <f t="shared" si="24"/>
        <v>7625.7000000000007</v>
      </c>
      <c r="BO40" s="28">
        <f t="shared" si="24"/>
        <v>7631.7</v>
      </c>
      <c r="BP40" s="28">
        <f t="shared" si="24"/>
        <v>7691.6</v>
      </c>
      <c r="BQ40" s="28">
        <f t="shared" si="24"/>
        <v>7722.9</v>
      </c>
      <c r="BR40" s="28">
        <f t="shared" ref="BR40:CW40" si="25">SUM(BR41:BR42)</f>
        <v>7712</v>
      </c>
      <c r="BS40" s="28">
        <f t="shared" si="25"/>
        <v>7744.8</v>
      </c>
      <c r="BT40" s="28">
        <f t="shared" si="25"/>
        <v>7707.1</v>
      </c>
      <c r="BU40" s="28">
        <f t="shared" si="25"/>
        <v>7855.2999999999993</v>
      </c>
      <c r="BV40" s="28">
        <f t="shared" si="25"/>
        <v>7762.5</v>
      </c>
      <c r="BW40" s="28">
        <f t="shared" si="25"/>
        <v>7901.9</v>
      </c>
      <c r="BX40" s="28">
        <f t="shared" si="25"/>
        <v>7968.6</v>
      </c>
      <c r="BY40" s="28">
        <f t="shared" si="25"/>
        <v>7984.7</v>
      </c>
      <c r="BZ40" s="28">
        <f t="shared" si="25"/>
        <v>7957.7</v>
      </c>
      <c r="CA40" s="28">
        <f t="shared" si="25"/>
        <v>7880.9</v>
      </c>
      <c r="CB40" s="28">
        <f t="shared" si="25"/>
        <v>7804.5</v>
      </c>
      <c r="CC40" s="28">
        <f t="shared" si="25"/>
        <v>7948.6</v>
      </c>
      <c r="CD40" s="28">
        <f t="shared" si="25"/>
        <v>8026.9</v>
      </c>
      <c r="CE40" s="28">
        <f t="shared" si="25"/>
        <v>8263.9</v>
      </c>
      <c r="CF40" s="28">
        <f t="shared" si="25"/>
        <v>8388.1</v>
      </c>
      <c r="CG40" s="28">
        <f t="shared" si="25"/>
        <v>8445.9</v>
      </c>
      <c r="CH40" s="28">
        <f t="shared" si="25"/>
        <v>8421.7999999999993</v>
      </c>
      <c r="CI40" s="28">
        <f t="shared" si="25"/>
        <v>8512.4</v>
      </c>
      <c r="CJ40" s="28">
        <f t="shared" si="25"/>
        <v>8566.2999999999993</v>
      </c>
      <c r="CK40" s="28">
        <f t="shared" si="25"/>
        <v>8468.5</v>
      </c>
      <c r="CL40" s="28">
        <f t="shared" si="25"/>
        <v>8497.1</v>
      </c>
      <c r="CM40" s="28">
        <f t="shared" si="25"/>
        <v>8438.5</v>
      </c>
      <c r="CN40" s="28">
        <f t="shared" si="25"/>
        <v>8361.1</v>
      </c>
      <c r="CO40" s="28">
        <f t="shared" si="25"/>
        <v>8376</v>
      </c>
      <c r="CP40" s="28">
        <f t="shared" si="25"/>
        <v>8431.7999999999993</v>
      </c>
      <c r="CQ40" s="28">
        <f t="shared" si="25"/>
        <v>8517.6</v>
      </c>
      <c r="CR40" s="28">
        <f t="shared" si="25"/>
        <v>8574.7000000000007</v>
      </c>
      <c r="CS40" s="28">
        <f t="shared" si="25"/>
        <v>8762.2000000000007</v>
      </c>
      <c r="CT40" s="28">
        <f t="shared" si="25"/>
        <v>8849.9</v>
      </c>
      <c r="CU40" s="28">
        <f t="shared" si="25"/>
        <v>9106.7999999999993</v>
      </c>
      <c r="CV40" s="33">
        <f t="shared" si="25"/>
        <v>9290.1</v>
      </c>
      <c r="CW40" s="28">
        <f t="shared" si="25"/>
        <v>9300.2000000000007</v>
      </c>
      <c r="CX40" s="28">
        <f>SUM(CX41:CX42)</f>
        <v>9339.2000000000007</v>
      </c>
      <c r="CY40" s="88">
        <v>9459.9</v>
      </c>
      <c r="CZ40" s="89">
        <f>SUM(CZ41:CZ42)</f>
        <v>9459.9</v>
      </c>
    </row>
    <row r="41" spans="2:106" s="7" customFormat="1" ht="15">
      <c r="B41" s="90" t="s">
        <v>60</v>
      </c>
      <c r="C41" s="86" t="s">
        <v>61</v>
      </c>
      <c r="D41" s="28">
        <v>1533</v>
      </c>
      <c r="E41" s="28">
        <v>1524.5</v>
      </c>
      <c r="F41" s="28">
        <v>1521.6</v>
      </c>
      <c r="G41" s="28">
        <v>1518.1</v>
      </c>
      <c r="H41" s="28">
        <v>1513.9</v>
      </c>
      <c r="I41" s="28">
        <v>1511.8</v>
      </c>
      <c r="J41" s="91">
        <v>1511.4</v>
      </c>
      <c r="K41" s="91">
        <v>1511.3</v>
      </c>
      <c r="L41" s="28">
        <v>1511.1999999999998</v>
      </c>
      <c r="M41" s="28">
        <v>1511.1999999999998</v>
      </c>
      <c r="N41" s="28">
        <v>1511</v>
      </c>
      <c r="O41" s="28">
        <v>1510.9</v>
      </c>
      <c r="P41" s="33">
        <v>1510.9</v>
      </c>
      <c r="Q41" s="28">
        <v>1510.9</v>
      </c>
      <c r="R41" s="28">
        <v>1510.9</v>
      </c>
      <c r="S41" s="28">
        <v>1510.7</v>
      </c>
      <c r="T41" s="28">
        <v>1510.7</v>
      </c>
      <c r="U41" s="28">
        <v>1510.7</v>
      </c>
      <c r="V41" s="28">
        <v>1510.5</v>
      </c>
      <c r="W41" s="28">
        <v>1510.4</v>
      </c>
      <c r="X41" s="28">
        <v>1500.2</v>
      </c>
      <c r="Y41" s="28">
        <v>1500.2</v>
      </c>
      <c r="Z41" s="28">
        <v>1500.2</v>
      </c>
      <c r="AA41" s="28">
        <v>1489.9</v>
      </c>
      <c r="AB41" s="33">
        <v>1489.9</v>
      </c>
      <c r="AC41" s="28">
        <v>1489.9</v>
      </c>
      <c r="AD41" s="28">
        <v>1479.7</v>
      </c>
      <c r="AE41" s="28">
        <v>1479.7</v>
      </c>
      <c r="AF41" s="28">
        <v>1479.7</v>
      </c>
      <c r="AG41" s="28">
        <v>1469.4</v>
      </c>
      <c r="AH41" s="28">
        <v>1469.4</v>
      </c>
      <c r="AI41" s="28">
        <v>1469.4</v>
      </c>
      <c r="AJ41" s="28">
        <v>1469.2</v>
      </c>
      <c r="AK41" s="28">
        <v>1469.2</v>
      </c>
      <c r="AL41" s="28">
        <v>1469.2</v>
      </c>
      <c r="AM41" s="28">
        <v>1458.9</v>
      </c>
      <c r="AN41" s="92">
        <v>1458.9</v>
      </c>
      <c r="AO41" s="93">
        <v>1458.9</v>
      </c>
      <c r="AP41" s="93">
        <v>1450.6</v>
      </c>
      <c r="AQ41" s="93">
        <v>1450.6</v>
      </c>
      <c r="AR41" s="93">
        <v>1450.6</v>
      </c>
      <c r="AS41" s="93">
        <v>1440.6</v>
      </c>
      <c r="AT41" s="93">
        <v>1440.4</v>
      </c>
      <c r="AU41" s="93">
        <v>1440.4</v>
      </c>
      <c r="AV41" s="93">
        <v>1428.4</v>
      </c>
      <c r="AW41" s="93">
        <v>1578.2</v>
      </c>
      <c r="AX41" s="93">
        <v>1638.2</v>
      </c>
      <c r="AY41" s="93">
        <v>1693.2</v>
      </c>
      <c r="AZ41" s="33">
        <v>1716.2</v>
      </c>
      <c r="BA41" s="28">
        <v>1745.3</v>
      </c>
      <c r="BB41" s="28">
        <v>1737.1</v>
      </c>
      <c r="BC41" s="28">
        <v>1750.6</v>
      </c>
      <c r="BD41" s="28">
        <v>1774</v>
      </c>
      <c r="BE41" s="28">
        <v>1768.3</v>
      </c>
      <c r="BF41" s="28">
        <v>1795.2</v>
      </c>
      <c r="BG41" s="28">
        <v>1813.1</v>
      </c>
      <c r="BH41" s="94">
        <v>1825.1</v>
      </c>
      <c r="BI41" s="28">
        <v>1811</v>
      </c>
      <c r="BJ41" s="28">
        <v>1806.6</v>
      </c>
      <c r="BK41" s="95">
        <v>1818.3</v>
      </c>
      <c r="BL41" s="33">
        <v>1816.8</v>
      </c>
      <c r="BM41" s="28">
        <v>1817</v>
      </c>
      <c r="BN41" s="28">
        <v>1825.1</v>
      </c>
      <c r="BO41" s="28">
        <v>1830.3</v>
      </c>
      <c r="BP41" s="28">
        <v>1851.5</v>
      </c>
      <c r="BQ41" s="95">
        <v>1866.1</v>
      </c>
      <c r="BR41" s="28">
        <v>1845.3</v>
      </c>
      <c r="BS41" s="28">
        <v>1845.7</v>
      </c>
      <c r="BT41" s="46">
        <v>1862.6</v>
      </c>
      <c r="BU41" s="29">
        <v>1881.1</v>
      </c>
      <c r="BV41" s="28">
        <v>1881.3</v>
      </c>
      <c r="BW41" s="28">
        <v>1881</v>
      </c>
      <c r="BX41" s="33">
        <v>1888.3</v>
      </c>
      <c r="BY41" s="30">
        <v>1888.3</v>
      </c>
      <c r="BZ41" s="30">
        <v>1887.5</v>
      </c>
      <c r="CA41" s="30">
        <v>1899.5</v>
      </c>
      <c r="CB41" s="30">
        <v>1901.7</v>
      </c>
      <c r="CC41" s="30">
        <v>1904.1</v>
      </c>
      <c r="CD41" s="30">
        <v>1902.9</v>
      </c>
      <c r="CE41" s="30">
        <v>1942.2</v>
      </c>
      <c r="CF41" s="28">
        <v>1898.2</v>
      </c>
      <c r="CG41" s="30">
        <v>1893.1</v>
      </c>
      <c r="CH41" s="28">
        <v>1898.6</v>
      </c>
      <c r="CI41" s="30">
        <v>1895.2</v>
      </c>
      <c r="CJ41" s="33">
        <v>1896.1</v>
      </c>
      <c r="CK41" s="28">
        <v>1905.3</v>
      </c>
      <c r="CL41" s="29">
        <v>1918</v>
      </c>
      <c r="CM41" s="28">
        <v>1932.5</v>
      </c>
      <c r="CN41" s="30">
        <v>1917.9</v>
      </c>
      <c r="CO41" s="96">
        <v>1924.4</v>
      </c>
      <c r="CP41" s="28">
        <v>1915.9</v>
      </c>
      <c r="CQ41" s="46">
        <v>1950.9</v>
      </c>
      <c r="CR41" s="30">
        <v>1953.9</v>
      </c>
      <c r="CS41" s="30">
        <v>1988.9</v>
      </c>
      <c r="CT41" s="29">
        <v>1993.9</v>
      </c>
      <c r="CU41" s="30">
        <v>2016.9</v>
      </c>
      <c r="CV41" s="33">
        <v>2056.4</v>
      </c>
      <c r="CW41" s="46">
        <v>2162.9</v>
      </c>
      <c r="CX41" s="30">
        <v>2245.3000000000002</v>
      </c>
      <c r="CY41" s="88">
        <v>2280.4</v>
      </c>
      <c r="CZ41" s="28">
        <v>2315.4</v>
      </c>
    </row>
    <row r="42" spans="2:106" s="7" customFormat="1" ht="15">
      <c r="B42" s="90" t="s">
        <v>62</v>
      </c>
      <c r="C42" s="86" t="s">
        <v>63</v>
      </c>
      <c r="D42" s="28">
        <v>2606</v>
      </c>
      <c r="E42" s="28">
        <v>2590.5</v>
      </c>
      <c r="F42" s="28">
        <v>2599</v>
      </c>
      <c r="G42" s="28">
        <v>2605.4</v>
      </c>
      <c r="H42" s="28">
        <v>2603.1</v>
      </c>
      <c r="I42" s="28">
        <v>2544.1999999999998</v>
      </c>
      <c r="J42" s="91">
        <v>2515</v>
      </c>
      <c r="K42" s="91">
        <v>2509.3000000000002</v>
      </c>
      <c r="L42" s="28">
        <v>2485.5</v>
      </c>
      <c r="M42" s="28">
        <v>2503.1</v>
      </c>
      <c r="N42" s="28">
        <v>2526</v>
      </c>
      <c r="O42" s="28">
        <v>2344.5</v>
      </c>
      <c r="P42" s="33">
        <v>2379.1999999999998</v>
      </c>
      <c r="Q42" s="28">
        <v>2476</v>
      </c>
      <c r="R42" s="28">
        <v>2479.5</v>
      </c>
      <c r="S42" s="28">
        <v>2489.1</v>
      </c>
      <c r="T42" s="28">
        <v>2427.5</v>
      </c>
      <c r="U42" s="28">
        <v>2419.3000000000002</v>
      </c>
      <c r="V42" s="28">
        <v>2485.6999999999998</v>
      </c>
      <c r="W42" s="28">
        <v>2480.1</v>
      </c>
      <c r="X42" s="28">
        <v>2505.6999999999998</v>
      </c>
      <c r="Y42" s="28">
        <v>2475.3000000000002</v>
      </c>
      <c r="Z42" s="28">
        <v>2501.3000000000002</v>
      </c>
      <c r="AA42" s="28">
        <v>2429.6999999999998</v>
      </c>
      <c r="AB42" s="33">
        <v>2480.1999999999998</v>
      </c>
      <c r="AC42" s="28">
        <v>2455.1999999999998</v>
      </c>
      <c r="AD42" s="28">
        <v>2378.4</v>
      </c>
      <c r="AE42" s="28">
        <v>3074.8</v>
      </c>
      <c r="AF42" s="28">
        <v>3039</v>
      </c>
      <c r="AG42" s="28">
        <v>3011.2</v>
      </c>
      <c r="AH42" s="28">
        <v>2992.2</v>
      </c>
      <c r="AI42" s="28">
        <v>2964.3</v>
      </c>
      <c r="AJ42" s="28">
        <v>2946.7</v>
      </c>
      <c r="AK42" s="28">
        <v>2896</v>
      </c>
      <c r="AL42" s="28">
        <v>3365</v>
      </c>
      <c r="AM42" s="28">
        <v>3694.7</v>
      </c>
      <c r="AN42" s="92">
        <v>3606.8</v>
      </c>
      <c r="AO42" s="93">
        <v>3596</v>
      </c>
      <c r="AP42" s="93">
        <v>3639.9</v>
      </c>
      <c r="AQ42" s="93">
        <v>3589.3</v>
      </c>
      <c r="AR42" s="93">
        <v>3709.3</v>
      </c>
      <c r="AS42" s="93">
        <v>3763.7</v>
      </c>
      <c r="AT42" s="93">
        <v>4056.9</v>
      </c>
      <c r="AU42" s="93">
        <v>4133.6000000000004</v>
      </c>
      <c r="AV42" s="93">
        <v>4354.3999999999996</v>
      </c>
      <c r="AW42" s="93">
        <v>4401</v>
      </c>
      <c r="AX42" s="93">
        <v>4492.1000000000004</v>
      </c>
      <c r="AY42" s="93">
        <v>4532</v>
      </c>
      <c r="AZ42" s="33">
        <v>4781.8</v>
      </c>
      <c r="BA42" s="28">
        <v>4727.1000000000004</v>
      </c>
      <c r="BB42" s="28">
        <v>4999.3999999999996</v>
      </c>
      <c r="BC42" s="28">
        <v>5066.3999999999996</v>
      </c>
      <c r="BD42" s="28">
        <v>5006</v>
      </c>
      <c r="BE42" s="28">
        <v>5203.8</v>
      </c>
      <c r="BF42" s="28">
        <v>5388.4</v>
      </c>
      <c r="BG42" s="28">
        <v>5363.5</v>
      </c>
      <c r="BH42" s="94">
        <v>5575.7</v>
      </c>
      <c r="BI42" s="28">
        <v>5621.4</v>
      </c>
      <c r="BJ42" s="28">
        <v>5663.7</v>
      </c>
      <c r="BK42" s="28">
        <v>5815.2</v>
      </c>
      <c r="BL42" s="33">
        <v>6052.2</v>
      </c>
      <c r="BM42" s="28">
        <v>5902.4</v>
      </c>
      <c r="BN42" s="28">
        <v>5800.6</v>
      </c>
      <c r="BO42" s="28">
        <v>5801.4</v>
      </c>
      <c r="BP42" s="28">
        <v>5840.1</v>
      </c>
      <c r="BQ42" s="95">
        <v>5856.8</v>
      </c>
      <c r="BR42" s="28">
        <v>5866.7</v>
      </c>
      <c r="BS42" s="28">
        <v>5899.1</v>
      </c>
      <c r="BT42" s="46">
        <v>5844.5</v>
      </c>
      <c r="BU42" s="29">
        <v>5974.2</v>
      </c>
      <c r="BV42" s="28">
        <v>5881.2</v>
      </c>
      <c r="BW42" s="28">
        <v>6020.9</v>
      </c>
      <c r="BX42" s="33">
        <v>6080.3</v>
      </c>
      <c r="BY42" s="30">
        <v>6096.4</v>
      </c>
      <c r="BZ42" s="30">
        <v>6070.2</v>
      </c>
      <c r="CA42" s="30">
        <v>5981.4</v>
      </c>
      <c r="CB42" s="30">
        <v>5902.8</v>
      </c>
      <c r="CC42" s="30">
        <v>6044.5</v>
      </c>
      <c r="CD42" s="29">
        <v>6124</v>
      </c>
      <c r="CE42" s="30">
        <v>6321.7</v>
      </c>
      <c r="CF42" s="28">
        <v>6489.9</v>
      </c>
      <c r="CG42" s="30">
        <v>6552.8</v>
      </c>
      <c r="CH42" s="28">
        <v>6523.2</v>
      </c>
      <c r="CI42" s="30">
        <v>6617.2</v>
      </c>
      <c r="CJ42" s="33">
        <v>6670.2</v>
      </c>
      <c r="CK42" s="28">
        <v>6563.2</v>
      </c>
      <c r="CL42" s="30">
        <v>6579.1</v>
      </c>
      <c r="CM42" s="28">
        <v>6506</v>
      </c>
      <c r="CN42" s="30">
        <v>6443.2</v>
      </c>
      <c r="CO42" s="96">
        <v>6451.5999999999995</v>
      </c>
      <c r="CP42" s="28">
        <v>6515.9</v>
      </c>
      <c r="CQ42" s="46">
        <v>6566.7</v>
      </c>
      <c r="CR42" s="30">
        <v>6620.8</v>
      </c>
      <c r="CS42" s="30">
        <v>6773.3</v>
      </c>
      <c r="CT42" s="29">
        <v>6856</v>
      </c>
      <c r="CU42" s="30">
        <v>7089.9</v>
      </c>
      <c r="CV42" s="33">
        <v>7233.7</v>
      </c>
      <c r="CW42" s="46">
        <v>7137.3</v>
      </c>
      <c r="CX42" s="30">
        <v>7093.9</v>
      </c>
      <c r="CY42" s="88">
        <v>7179.5</v>
      </c>
      <c r="CZ42" s="28">
        <v>7144.5</v>
      </c>
    </row>
    <row r="43" spans="2:106" s="7" customFormat="1" ht="13.5">
      <c r="B43" s="97"/>
      <c r="C43" s="86"/>
      <c r="D43" s="46"/>
      <c r="E43" s="46"/>
      <c r="F43" s="46"/>
      <c r="G43" s="46"/>
      <c r="H43" s="46"/>
      <c r="I43" s="46"/>
      <c r="J43" s="51"/>
      <c r="K43" s="51"/>
      <c r="L43" s="46"/>
      <c r="M43" s="46"/>
      <c r="N43" s="18"/>
      <c r="O43" s="8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30"/>
    </row>
    <row r="44" spans="2:106" s="7" customFormat="1" ht="13.5">
      <c r="B44" s="98"/>
      <c r="C44" s="86"/>
      <c r="D44" s="99"/>
      <c r="E44" s="100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1"/>
      <c r="Q44" s="101"/>
      <c r="R44" s="101"/>
      <c r="S44" s="101"/>
      <c r="T44" s="101"/>
      <c r="U44" s="101"/>
      <c r="V44" s="101"/>
      <c r="W44" s="101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</row>
    <row r="45" spans="2:106" s="7" customFormat="1" ht="13.5">
      <c r="B45" s="98"/>
      <c r="C45" s="86"/>
      <c r="D45" s="99"/>
      <c r="E45" s="100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101"/>
      <c r="Q45" s="101"/>
      <c r="R45" s="101"/>
      <c r="S45" s="101"/>
      <c r="T45" s="101"/>
      <c r="U45" s="101"/>
      <c r="V45" s="101"/>
      <c r="W45" s="101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</row>
    <row r="46" spans="2:106" s="7" customFormat="1">
      <c r="B46" s="65"/>
      <c r="C46" s="65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3"/>
      <c r="AU46" s="102"/>
      <c r="AV46" s="102"/>
      <c r="AW46" s="102"/>
      <c r="AX46" s="102"/>
      <c r="AY46" s="102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</row>
    <row r="48" spans="2:106" s="2" customFormat="1" ht="48.75" customHeight="1">
      <c r="B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</row>
    <row r="49" spans="2:57" s="2" customFormat="1" ht="13.5">
      <c r="B49" s="106"/>
      <c r="P49" s="3"/>
    </row>
    <row r="50" spans="2:57" s="7" customFormat="1" ht="13.5">
      <c r="B50" s="130"/>
      <c r="C50" s="131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32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07"/>
      <c r="BA50" s="107"/>
      <c r="BB50" s="107"/>
    </row>
    <row r="51" spans="2:57" s="7" customFormat="1" ht="13.5">
      <c r="B51" s="130"/>
      <c r="C51" s="131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9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9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9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10"/>
      <c r="BA51" s="110"/>
      <c r="BB51" s="110"/>
      <c r="BC51" s="111"/>
      <c r="BD51" s="111"/>
      <c r="BE51" s="112"/>
    </row>
    <row r="52" spans="2:57" s="7" customFormat="1" ht="13.5">
      <c r="B52" s="113"/>
      <c r="C52" s="1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4"/>
      <c r="AC52" s="5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3"/>
      <c r="AO52" s="12"/>
      <c r="AP52" s="14"/>
      <c r="AQ52" s="14"/>
      <c r="AR52" s="14"/>
      <c r="AS52" s="5"/>
      <c r="AT52" s="5"/>
      <c r="AU52" s="5"/>
      <c r="AV52" s="5"/>
      <c r="AW52" s="5"/>
      <c r="AX52" s="5"/>
      <c r="AY52" s="5"/>
      <c r="AZ52" s="15"/>
      <c r="BA52" s="15"/>
      <c r="BC52" s="63"/>
      <c r="BD52" s="63"/>
      <c r="BE52" s="63"/>
    </row>
    <row r="53" spans="2:57" s="7" customFormat="1" ht="13.5">
      <c r="B53" s="98"/>
      <c r="C53" s="17"/>
      <c r="D53" s="18"/>
      <c r="E53" s="18"/>
      <c r="F53" s="18"/>
      <c r="G53" s="18"/>
      <c r="H53" s="18"/>
      <c r="I53" s="19"/>
      <c r="J53" s="19"/>
      <c r="K53" s="19"/>
      <c r="L53" s="19"/>
      <c r="M53" s="19"/>
      <c r="N53" s="19"/>
      <c r="O53" s="18"/>
      <c r="P53" s="20"/>
      <c r="Q53" s="21"/>
      <c r="R53" s="21"/>
      <c r="S53" s="21"/>
      <c r="T53" s="22"/>
      <c r="U53" s="22"/>
      <c r="V53" s="22"/>
      <c r="W53" s="23"/>
      <c r="X53" s="19"/>
      <c r="Y53" s="22"/>
      <c r="Z53" s="22"/>
      <c r="AA53" s="22"/>
      <c r="AB53" s="20"/>
      <c r="AC53" s="22"/>
      <c r="AD53" s="18"/>
      <c r="AE53" s="22"/>
      <c r="AF53" s="21"/>
      <c r="AG53" s="22"/>
      <c r="AH53" s="22"/>
      <c r="AI53" s="22"/>
      <c r="AJ53" s="22"/>
      <c r="AK53" s="22"/>
      <c r="AL53" s="22"/>
      <c r="AM53" s="22"/>
      <c r="AN53" s="24"/>
      <c r="AO53" s="21"/>
      <c r="AP53" s="21"/>
      <c r="AQ53" s="22"/>
      <c r="AR53" s="22"/>
      <c r="AS53" s="22"/>
      <c r="AT53" s="25"/>
      <c r="AU53" s="23"/>
      <c r="AV53" s="22"/>
      <c r="AW53" s="21"/>
      <c r="AX53" s="23"/>
      <c r="AY53" s="22"/>
      <c r="AZ53" s="15"/>
      <c r="BA53" s="15"/>
      <c r="BC53" s="29"/>
      <c r="BD53" s="29"/>
      <c r="BE53" s="29"/>
    </row>
    <row r="54" spans="2:57" s="7" customFormat="1" ht="13.5">
      <c r="B54" s="98"/>
      <c r="C54" s="17"/>
      <c r="D54" s="18"/>
      <c r="E54" s="18"/>
      <c r="F54" s="18"/>
      <c r="G54" s="18"/>
      <c r="H54" s="18"/>
      <c r="I54" s="19"/>
      <c r="J54" s="19"/>
      <c r="K54" s="19"/>
      <c r="L54" s="19"/>
      <c r="M54" s="19"/>
      <c r="N54" s="19"/>
      <c r="O54" s="18"/>
      <c r="P54" s="20"/>
      <c r="Q54" s="21"/>
      <c r="R54" s="21"/>
      <c r="S54" s="21"/>
      <c r="T54" s="22"/>
      <c r="U54" s="22"/>
      <c r="V54" s="22"/>
      <c r="W54" s="23"/>
      <c r="X54" s="19"/>
      <c r="Y54" s="22"/>
      <c r="Z54" s="22"/>
      <c r="AA54" s="22"/>
      <c r="AB54" s="20"/>
      <c r="AC54" s="22"/>
      <c r="AD54" s="18"/>
      <c r="AE54" s="22"/>
      <c r="AF54" s="21"/>
      <c r="AG54" s="22"/>
      <c r="AH54" s="22"/>
      <c r="AI54" s="22"/>
      <c r="AJ54" s="22"/>
      <c r="AK54" s="22"/>
      <c r="AL54" s="22"/>
      <c r="AM54" s="22"/>
      <c r="AN54" s="24"/>
      <c r="AO54" s="21"/>
      <c r="AP54" s="21"/>
      <c r="AQ54" s="22"/>
      <c r="AR54" s="22"/>
      <c r="AS54" s="22"/>
      <c r="AT54" s="25"/>
      <c r="AU54" s="23"/>
      <c r="AV54" s="22"/>
      <c r="AW54" s="21"/>
      <c r="AX54" s="23"/>
      <c r="AY54" s="22"/>
      <c r="AZ54" s="15"/>
      <c r="BA54" s="15"/>
      <c r="BC54" s="29"/>
      <c r="BD54" s="29"/>
      <c r="BE54" s="29"/>
    </row>
    <row r="55" spans="2:57" s="7" customFormat="1" ht="13.5">
      <c r="B55" s="98"/>
      <c r="C55" s="17"/>
      <c r="D55" s="18"/>
      <c r="E55" s="18"/>
      <c r="F55" s="18"/>
      <c r="G55" s="18"/>
      <c r="H55" s="18"/>
      <c r="I55" s="19"/>
      <c r="J55" s="19"/>
      <c r="K55" s="19"/>
      <c r="L55" s="19"/>
      <c r="M55" s="19"/>
      <c r="N55" s="19"/>
      <c r="O55" s="18"/>
      <c r="P55" s="20"/>
      <c r="Q55" s="21"/>
      <c r="R55" s="21"/>
      <c r="S55" s="21"/>
      <c r="T55" s="22"/>
      <c r="U55" s="22"/>
      <c r="V55" s="22"/>
      <c r="W55" s="23"/>
      <c r="X55" s="19"/>
      <c r="Y55" s="22"/>
      <c r="Z55" s="22"/>
      <c r="AA55" s="22"/>
      <c r="AB55" s="20"/>
      <c r="AC55" s="22"/>
      <c r="AD55" s="18"/>
      <c r="AE55" s="22"/>
      <c r="AF55" s="21"/>
      <c r="AG55" s="22"/>
      <c r="AH55" s="22"/>
      <c r="AI55" s="22"/>
      <c r="AJ55" s="22"/>
      <c r="AK55" s="22"/>
      <c r="AL55" s="22"/>
      <c r="AM55" s="22"/>
      <c r="AN55" s="24"/>
      <c r="AO55" s="21"/>
      <c r="AP55" s="21"/>
      <c r="AQ55" s="22"/>
      <c r="AR55" s="22"/>
      <c r="AS55" s="22"/>
      <c r="AT55" s="25"/>
      <c r="AU55" s="23"/>
      <c r="AV55" s="22"/>
      <c r="AW55" s="21"/>
      <c r="AX55" s="23"/>
      <c r="AY55" s="22"/>
      <c r="AZ55" s="15"/>
      <c r="BA55" s="15"/>
      <c r="BC55" s="29"/>
      <c r="BD55" s="29"/>
      <c r="BE55" s="29"/>
    </row>
    <row r="56" spans="2:57" s="7" customFormat="1" ht="13.5">
      <c r="B56" s="98"/>
      <c r="C56" s="17"/>
      <c r="D56" s="18"/>
      <c r="E56" s="18"/>
      <c r="F56" s="18"/>
      <c r="G56" s="18"/>
      <c r="H56" s="18"/>
      <c r="I56" s="19"/>
      <c r="J56" s="19"/>
      <c r="K56" s="19"/>
      <c r="L56" s="19"/>
      <c r="M56" s="19"/>
      <c r="N56" s="19"/>
      <c r="O56" s="18"/>
      <c r="P56" s="20"/>
      <c r="Q56" s="21"/>
      <c r="R56" s="21"/>
      <c r="S56" s="21"/>
      <c r="T56" s="22"/>
      <c r="U56" s="22"/>
      <c r="V56" s="22"/>
      <c r="W56" s="23"/>
      <c r="X56" s="19"/>
      <c r="Y56" s="22"/>
      <c r="Z56" s="22"/>
      <c r="AA56" s="22"/>
      <c r="AB56" s="20"/>
      <c r="AC56" s="22"/>
      <c r="AD56" s="18"/>
      <c r="AE56" s="22"/>
      <c r="AF56" s="21"/>
      <c r="AG56" s="22"/>
      <c r="AH56" s="22"/>
      <c r="AI56" s="22"/>
      <c r="AJ56" s="22"/>
      <c r="AK56" s="22"/>
      <c r="AL56" s="22"/>
      <c r="AM56" s="22"/>
      <c r="AN56" s="24"/>
      <c r="AO56" s="21"/>
      <c r="AP56" s="21"/>
      <c r="AQ56" s="22"/>
      <c r="AR56" s="22"/>
      <c r="AS56" s="22"/>
      <c r="AT56" s="25"/>
      <c r="AU56" s="23"/>
      <c r="AV56" s="22"/>
      <c r="AW56" s="21"/>
      <c r="AX56" s="23"/>
      <c r="AY56" s="22"/>
      <c r="AZ56" s="15"/>
      <c r="BA56" s="15"/>
      <c r="BC56" s="29"/>
      <c r="BD56" s="29"/>
      <c r="BE56" s="29"/>
    </row>
    <row r="57" spans="2:57" s="7" customFormat="1" ht="13.5">
      <c r="B57" s="113"/>
      <c r="C57" s="1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4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4"/>
      <c r="AC57" s="5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7"/>
      <c r="AO57" s="36"/>
      <c r="AP57" s="14"/>
      <c r="AQ57" s="14"/>
      <c r="AR57" s="14"/>
      <c r="AS57" s="5"/>
      <c r="AT57" s="5"/>
      <c r="AU57" s="5"/>
      <c r="AV57" s="5"/>
      <c r="AW57" s="5"/>
      <c r="AX57" s="5"/>
      <c r="AY57" s="5"/>
      <c r="AZ57" s="15"/>
      <c r="BA57" s="15"/>
      <c r="BC57" s="63"/>
      <c r="BD57" s="63"/>
      <c r="BE57" s="63"/>
    </row>
    <row r="58" spans="2:57" s="7" customFormat="1" ht="13.5">
      <c r="B58" s="114"/>
      <c r="C58" s="17"/>
      <c r="D58" s="18"/>
      <c r="E58" s="18"/>
      <c r="F58" s="18"/>
      <c r="G58" s="18"/>
      <c r="H58" s="18"/>
      <c r="I58" s="19"/>
      <c r="J58" s="19"/>
      <c r="K58" s="19"/>
      <c r="L58" s="19"/>
      <c r="M58" s="19"/>
      <c r="N58" s="19"/>
      <c r="O58" s="18"/>
      <c r="P58" s="20"/>
      <c r="Q58" s="22"/>
      <c r="R58" s="22"/>
      <c r="S58" s="21"/>
      <c r="T58" s="22"/>
      <c r="U58" s="22"/>
      <c r="V58" s="22"/>
      <c r="W58" s="23"/>
      <c r="X58" s="19"/>
      <c r="Y58" s="22"/>
      <c r="Z58" s="18"/>
      <c r="AA58" s="22"/>
      <c r="AB58" s="24"/>
      <c r="AC58" s="22"/>
      <c r="AD58" s="18"/>
      <c r="AE58" s="22"/>
      <c r="AF58" s="22"/>
      <c r="AG58" s="22"/>
      <c r="AH58" s="22"/>
      <c r="AI58" s="22"/>
      <c r="AJ58" s="22"/>
      <c r="AK58" s="22"/>
      <c r="AL58" s="22"/>
      <c r="AM58" s="22"/>
      <c r="AN58" s="20"/>
      <c r="AO58" s="21"/>
      <c r="AP58" s="21"/>
      <c r="AQ58" s="22"/>
      <c r="AR58" s="22"/>
      <c r="AS58" s="22"/>
      <c r="AT58" s="25"/>
      <c r="AU58" s="23"/>
      <c r="AV58" s="22"/>
      <c r="AW58" s="21"/>
      <c r="AX58" s="23"/>
      <c r="AY58" s="22"/>
      <c r="AZ58" s="15"/>
      <c r="BA58" s="15"/>
      <c r="BC58" s="29"/>
      <c r="BD58" s="29"/>
      <c r="BE58" s="29"/>
    </row>
    <row r="59" spans="2:57" s="7" customFormat="1" ht="13.5">
      <c r="B59" s="98"/>
      <c r="C59" s="17"/>
      <c r="D59" s="18"/>
      <c r="E59" s="18"/>
      <c r="F59" s="18"/>
      <c r="G59" s="18"/>
      <c r="H59" s="18"/>
      <c r="I59" s="19"/>
      <c r="J59" s="19"/>
      <c r="K59" s="19"/>
      <c r="L59" s="19"/>
      <c r="M59" s="19"/>
      <c r="N59" s="19"/>
      <c r="O59" s="18"/>
      <c r="P59" s="20"/>
      <c r="Q59" s="22"/>
      <c r="R59" s="22"/>
      <c r="S59" s="21"/>
      <c r="T59" s="22"/>
      <c r="U59" s="22"/>
      <c r="V59" s="22"/>
      <c r="W59" s="23"/>
      <c r="X59" s="19"/>
      <c r="Y59" s="22"/>
      <c r="Z59" s="18"/>
      <c r="AA59" s="22"/>
      <c r="AB59" s="20"/>
      <c r="AC59" s="22"/>
      <c r="AD59" s="18"/>
      <c r="AE59" s="22"/>
      <c r="AF59" s="22"/>
      <c r="AG59" s="22"/>
      <c r="AH59" s="22"/>
      <c r="AI59" s="22"/>
      <c r="AJ59" s="22"/>
      <c r="AK59" s="22"/>
      <c r="AL59" s="22"/>
      <c r="AM59" s="22"/>
      <c r="AN59" s="20"/>
      <c r="AO59" s="21"/>
      <c r="AP59" s="21"/>
      <c r="AQ59" s="22"/>
      <c r="AR59" s="22"/>
      <c r="AS59" s="22"/>
      <c r="AT59" s="25"/>
      <c r="AU59" s="23"/>
      <c r="AV59" s="22"/>
      <c r="AW59" s="21"/>
      <c r="AX59" s="23"/>
      <c r="AY59" s="22"/>
      <c r="AZ59" s="15"/>
      <c r="BA59" s="15"/>
      <c r="BC59" s="29"/>
      <c r="BD59" s="29"/>
      <c r="BE59" s="29"/>
    </row>
    <row r="60" spans="2:57" s="7" customFormat="1" ht="13.5">
      <c r="B60" s="98"/>
      <c r="C60" s="17"/>
      <c r="D60" s="18"/>
      <c r="E60" s="18"/>
      <c r="F60" s="18"/>
      <c r="G60" s="18"/>
      <c r="H60" s="18"/>
      <c r="I60" s="19"/>
      <c r="J60" s="19"/>
      <c r="K60" s="19"/>
      <c r="L60" s="19"/>
      <c r="M60" s="19"/>
      <c r="N60" s="19"/>
      <c r="O60" s="18"/>
      <c r="P60" s="20"/>
      <c r="Q60" s="22"/>
      <c r="R60" s="22"/>
      <c r="S60" s="21"/>
      <c r="T60" s="22"/>
      <c r="U60" s="22"/>
      <c r="V60" s="22"/>
      <c r="W60" s="23"/>
      <c r="X60" s="19"/>
      <c r="Y60" s="22"/>
      <c r="Z60" s="18"/>
      <c r="AA60" s="22"/>
      <c r="AB60" s="20"/>
      <c r="AC60" s="22"/>
      <c r="AD60" s="18"/>
      <c r="AE60" s="22"/>
      <c r="AF60" s="22"/>
      <c r="AG60" s="22"/>
      <c r="AH60" s="22"/>
      <c r="AI60" s="22"/>
      <c r="AJ60" s="22"/>
      <c r="AK60" s="22"/>
      <c r="AL60" s="22"/>
      <c r="AM60" s="22"/>
      <c r="AN60" s="20"/>
      <c r="AO60" s="21"/>
      <c r="AP60" s="21"/>
      <c r="AQ60" s="22"/>
      <c r="AR60" s="22"/>
      <c r="AS60" s="22"/>
      <c r="AT60" s="25"/>
      <c r="AU60" s="23"/>
      <c r="AV60" s="22"/>
      <c r="AW60" s="21"/>
      <c r="AX60" s="23"/>
      <c r="AY60" s="22"/>
      <c r="AZ60" s="15"/>
      <c r="BA60" s="15"/>
      <c r="BC60" s="29"/>
      <c r="BD60" s="29"/>
      <c r="BE60" s="29"/>
    </row>
    <row r="61" spans="2:57" s="7" customFormat="1" ht="13.5">
      <c r="B61" s="98"/>
      <c r="C61" s="17"/>
      <c r="D61" s="18"/>
      <c r="E61" s="18"/>
      <c r="F61" s="18"/>
      <c r="G61" s="18"/>
      <c r="H61" s="18"/>
      <c r="I61" s="19"/>
      <c r="J61" s="19"/>
      <c r="K61" s="19"/>
      <c r="L61" s="19"/>
      <c r="M61" s="19"/>
      <c r="N61" s="19"/>
      <c r="O61" s="18"/>
      <c r="P61" s="20"/>
      <c r="Q61" s="22"/>
      <c r="R61" s="22"/>
      <c r="S61" s="21"/>
      <c r="T61" s="22"/>
      <c r="U61" s="22"/>
      <c r="V61" s="22"/>
      <c r="W61" s="23"/>
      <c r="X61" s="19"/>
      <c r="Y61" s="22"/>
      <c r="Z61" s="18"/>
      <c r="AA61" s="22"/>
      <c r="AB61" s="20"/>
      <c r="AC61" s="22"/>
      <c r="AD61" s="18"/>
      <c r="AE61" s="22"/>
      <c r="AF61" s="22"/>
      <c r="AG61" s="22"/>
      <c r="AH61" s="22"/>
      <c r="AI61" s="22"/>
      <c r="AJ61" s="22"/>
      <c r="AK61" s="22"/>
      <c r="AL61" s="22"/>
      <c r="AM61" s="22"/>
      <c r="AN61" s="20"/>
      <c r="AO61" s="21"/>
      <c r="AP61" s="21"/>
      <c r="AQ61" s="22"/>
      <c r="AR61" s="22"/>
      <c r="AS61" s="22"/>
      <c r="AT61" s="25"/>
      <c r="AU61" s="23"/>
      <c r="AV61" s="22"/>
      <c r="AW61" s="21"/>
      <c r="AX61" s="23"/>
      <c r="AY61" s="22"/>
      <c r="AZ61" s="15"/>
      <c r="BA61" s="15"/>
      <c r="BC61" s="29"/>
      <c r="BD61" s="29"/>
      <c r="BE61" s="29"/>
    </row>
    <row r="62" spans="2:57" s="7" customFormat="1" ht="13.5">
      <c r="B62" s="98"/>
      <c r="C62" s="17"/>
      <c r="D62" s="18"/>
      <c r="E62" s="18"/>
      <c r="F62" s="18"/>
      <c r="G62" s="18"/>
      <c r="H62" s="18"/>
      <c r="I62" s="19"/>
      <c r="J62" s="19"/>
      <c r="K62" s="19"/>
      <c r="L62" s="19"/>
      <c r="M62" s="19"/>
      <c r="N62" s="19"/>
      <c r="O62" s="18"/>
      <c r="P62" s="20"/>
      <c r="Q62" s="22"/>
      <c r="R62" s="22"/>
      <c r="S62" s="21"/>
      <c r="T62" s="22"/>
      <c r="U62" s="22"/>
      <c r="V62" s="22"/>
      <c r="W62" s="23"/>
      <c r="X62" s="19"/>
      <c r="Y62" s="22"/>
      <c r="Z62" s="18"/>
      <c r="AA62" s="22"/>
      <c r="AB62" s="20"/>
      <c r="AC62" s="22"/>
      <c r="AD62" s="18"/>
      <c r="AE62" s="22"/>
      <c r="AF62" s="22"/>
      <c r="AG62" s="22"/>
      <c r="AH62" s="22"/>
      <c r="AI62" s="22"/>
      <c r="AJ62" s="22"/>
      <c r="AK62" s="22"/>
      <c r="AL62" s="22"/>
      <c r="AM62" s="22"/>
      <c r="AN62" s="20"/>
      <c r="AO62" s="21"/>
      <c r="AP62" s="21"/>
      <c r="AQ62" s="22"/>
      <c r="AR62" s="22"/>
      <c r="AS62" s="22"/>
      <c r="AT62" s="25"/>
      <c r="AU62" s="23"/>
      <c r="AV62" s="22"/>
      <c r="AW62" s="21"/>
      <c r="AX62" s="23"/>
      <c r="AY62" s="22"/>
      <c r="AZ62" s="15"/>
      <c r="BA62" s="15"/>
      <c r="BC62" s="29"/>
      <c r="BD62" s="29"/>
      <c r="BE62" s="29"/>
    </row>
    <row r="63" spans="2:57" s="7" customFormat="1" ht="13.5">
      <c r="B63" s="98"/>
      <c r="C63" s="17"/>
      <c r="D63" s="18"/>
      <c r="E63" s="18"/>
      <c r="F63" s="18"/>
      <c r="G63" s="18"/>
      <c r="H63" s="18"/>
      <c r="I63" s="19"/>
      <c r="J63" s="19"/>
      <c r="K63" s="19"/>
      <c r="L63" s="19"/>
      <c r="M63" s="19"/>
      <c r="N63" s="19"/>
      <c r="O63" s="18"/>
      <c r="P63" s="20"/>
      <c r="Q63" s="22"/>
      <c r="R63" s="22"/>
      <c r="S63" s="21"/>
      <c r="T63" s="22"/>
      <c r="U63" s="22"/>
      <c r="V63" s="22"/>
      <c r="W63" s="23"/>
      <c r="X63" s="19"/>
      <c r="Y63" s="22"/>
      <c r="Z63" s="18"/>
      <c r="AA63" s="22"/>
      <c r="AB63" s="20"/>
      <c r="AC63" s="22"/>
      <c r="AD63" s="18"/>
      <c r="AE63" s="22"/>
      <c r="AF63" s="22"/>
      <c r="AG63" s="22"/>
      <c r="AH63" s="22"/>
      <c r="AI63" s="22"/>
      <c r="AJ63" s="22"/>
      <c r="AK63" s="22"/>
      <c r="AL63" s="22"/>
      <c r="AM63" s="22"/>
      <c r="AN63" s="20"/>
      <c r="AO63" s="21"/>
      <c r="AP63" s="21"/>
      <c r="AQ63" s="22"/>
      <c r="AR63" s="22"/>
      <c r="AS63" s="22"/>
      <c r="AT63" s="25"/>
      <c r="AU63" s="23"/>
      <c r="AV63" s="22"/>
      <c r="AW63" s="21"/>
      <c r="AX63" s="23"/>
      <c r="AY63" s="22"/>
      <c r="AZ63" s="15"/>
      <c r="BA63" s="15"/>
      <c r="BC63" s="29"/>
      <c r="BD63" s="29"/>
      <c r="BE63" s="29"/>
    </row>
    <row r="64" spans="2:57" s="7" customFormat="1" ht="13.5">
      <c r="B64" s="98"/>
      <c r="C64" s="17"/>
      <c r="D64" s="18"/>
      <c r="E64" s="18"/>
      <c r="F64" s="18"/>
      <c r="G64" s="18"/>
      <c r="H64" s="18"/>
      <c r="I64" s="19"/>
      <c r="J64" s="19"/>
      <c r="K64" s="19"/>
      <c r="L64" s="19"/>
      <c r="M64" s="19"/>
      <c r="N64" s="19"/>
      <c r="O64" s="18"/>
      <c r="P64" s="20"/>
      <c r="Q64" s="22"/>
      <c r="R64" s="22"/>
      <c r="S64" s="21"/>
      <c r="T64" s="22"/>
      <c r="U64" s="22"/>
      <c r="V64" s="22"/>
      <c r="W64" s="23"/>
      <c r="X64" s="19"/>
      <c r="Y64" s="22"/>
      <c r="Z64" s="18"/>
      <c r="AA64" s="22"/>
      <c r="AB64" s="20"/>
      <c r="AC64" s="22"/>
      <c r="AD64" s="18"/>
      <c r="AE64" s="22"/>
      <c r="AF64" s="22"/>
      <c r="AG64" s="22"/>
      <c r="AH64" s="22"/>
      <c r="AI64" s="22"/>
      <c r="AJ64" s="22"/>
      <c r="AK64" s="22"/>
      <c r="AL64" s="22"/>
      <c r="AM64" s="22"/>
      <c r="AN64" s="20"/>
      <c r="AO64" s="21"/>
      <c r="AP64" s="21"/>
      <c r="AQ64" s="22"/>
      <c r="AR64" s="22"/>
      <c r="AS64" s="22"/>
      <c r="AT64" s="25"/>
      <c r="AU64" s="23"/>
      <c r="AV64" s="22"/>
      <c r="AW64" s="21"/>
      <c r="AX64" s="23"/>
      <c r="AY64" s="22"/>
      <c r="AZ64" s="15"/>
      <c r="BA64" s="15"/>
      <c r="BC64" s="29"/>
      <c r="BD64" s="29"/>
      <c r="BE64" s="29"/>
    </row>
    <row r="65" spans="2:57" s="7" customFormat="1" ht="13.5">
      <c r="B65" s="115"/>
      <c r="C65" s="1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4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4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4"/>
      <c r="AO65" s="5"/>
      <c r="AP65" s="14"/>
      <c r="AQ65" s="14"/>
      <c r="AR65" s="14"/>
      <c r="AS65" s="5"/>
      <c r="AT65" s="5"/>
      <c r="AU65" s="5"/>
      <c r="AV65" s="5"/>
      <c r="AW65" s="5"/>
      <c r="AX65" s="5"/>
      <c r="AY65" s="5"/>
      <c r="AZ65" s="15"/>
      <c r="BA65" s="15"/>
      <c r="BC65" s="116"/>
      <c r="BD65" s="116"/>
      <c r="BE65" s="116"/>
    </row>
    <row r="66" spans="2:57" s="7" customFormat="1" ht="13.5">
      <c r="B66" s="117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3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3"/>
      <c r="AO66" s="42"/>
      <c r="AP66" s="44"/>
      <c r="AQ66" s="44"/>
      <c r="AR66" s="44"/>
      <c r="AS66" s="42"/>
      <c r="AT66" s="42"/>
      <c r="AU66" s="42"/>
      <c r="AV66" s="42"/>
      <c r="AW66" s="42"/>
      <c r="AX66" s="42"/>
      <c r="AY66" s="42"/>
      <c r="AZ66" s="15"/>
      <c r="BA66" s="15"/>
      <c r="BC66" s="29"/>
      <c r="BD66" s="29"/>
      <c r="BE66" s="29"/>
    </row>
    <row r="67" spans="2:57" s="7" customFormat="1" ht="13.5">
      <c r="B67" s="98"/>
      <c r="C67" s="17"/>
      <c r="D67" s="18"/>
      <c r="E67" s="18"/>
      <c r="F67" s="18"/>
      <c r="G67" s="18"/>
      <c r="H67" s="18"/>
      <c r="I67" s="19"/>
      <c r="J67" s="19"/>
      <c r="K67" s="19"/>
      <c r="L67" s="19"/>
      <c r="M67" s="19"/>
      <c r="N67" s="19"/>
      <c r="O67" s="18"/>
      <c r="P67" s="20"/>
      <c r="Q67" s="22"/>
      <c r="R67" s="22"/>
      <c r="S67" s="21"/>
      <c r="T67" s="22"/>
      <c r="U67" s="22"/>
      <c r="V67" s="22"/>
      <c r="W67" s="23"/>
      <c r="X67" s="19"/>
      <c r="Y67" s="22"/>
      <c r="Z67" s="18"/>
      <c r="AA67" s="46"/>
      <c r="AB67" s="20"/>
      <c r="AC67" s="22"/>
      <c r="AD67" s="18"/>
      <c r="AE67" s="22"/>
      <c r="AF67" s="22"/>
      <c r="AG67" s="22"/>
      <c r="AH67" s="22"/>
      <c r="AI67" s="22"/>
      <c r="AJ67" s="22"/>
      <c r="AK67" s="22"/>
      <c r="AL67" s="22"/>
      <c r="AM67" s="22"/>
      <c r="AN67" s="20"/>
      <c r="AO67" s="21"/>
      <c r="AP67" s="21"/>
      <c r="AQ67" s="22"/>
      <c r="AR67" s="22"/>
      <c r="AS67" s="22"/>
      <c r="AT67" s="25"/>
      <c r="AU67" s="23"/>
      <c r="AV67" s="22"/>
      <c r="AW67" s="21"/>
      <c r="AX67" s="23"/>
      <c r="AY67" s="22"/>
      <c r="AZ67" s="15"/>
      <c r="BA67" s="15"/>
      <c r="BC67" s="29"/>
      <c r="BD67" s="29"/>
      <c r="BE67" s="29"/>
    </row>
    <row r="68" spans="2:57" s="7" customFormat="1" ht="13.5">
      <c r="B68" s="98"/>
      <c r="C68" s="17"/>
      <c r="D68" s="18"/>
      <c r="E68" s="18"/>
      <c r="F68" s="18"/>
      <c r="G68" s="18"/>
      <c r="H68" s="18"/>
      <c r="I68" s="19"/>
      <c r="J68" s="19"/>
      <c r="K68" s="19"/>
      <c r="L68" s="19"/>
      <c r="M68" s="19"/>
      <c r="N68" s="19"/>
      <c r="O68" s="18"/>
      <c r="P68" s="20"/>
      <c r="Q68" s="22"/>
      <c r="R68" s="22"/>
      <c r="S68" s="21"/>
      <c r="T68" s="22"/>
      <c r="U68" s="22"/>
      <c r="V68" s="22"/>
      <c r="W68" s="23"/>
      <c r="X68" s="19"/>
      <c r="Y68" s="22"/>
      <c r="Z68" s="18"/>
      <c r="AA68" s="46"/>
      <c r="AB68" s="20"/>
      <c r="AC68" s="22"/>
      <c r="AD68" s="18"/>
      <c r="AE68" s="22"/>
      <c r="AF68" s="22"/>
      <c r="AG68" s="22"/>
      <c r="AH68" s="22"/>
      <c r="AI68" s="22"/>
      <c r="AJ68" s="22"/>
      <c r="AK68" s="22"/>
      <c r="AL68" s="22"/>
      <c r="AM68" s="22"/>
      <c r="AN68" s="20"/>
      <c r="AO68" s="21"/>
      <c r="AP68" s="21"/>
      <c r="AQ68" s="21"/>
      <c r="AR68" s="22"/>
      <c r="AS68" s="22"/>
      <c r="AT68" s="25"/>
      <c r="AU68" s="23"/>
      <c r="AV68" s="22"/>
      <c r="AW68" s="21"/>
      <c r="AX68" s="23"/>
      <c r="AY68" s="22"/>
      <c r="AZ68" s="15"/>
      <c r="BA68" s="15"/>
      <c r="BC68" s="29"/>
      <c r="BD68" s="29"/>
      <c r="BE68" s="29"/>
    </row>
    <row r="69" spans="2:57" s="7" customFormat="1" ht="24.75" customHeight="1">
      <c r="B69" s="113"/>
      <c r="C69" s="1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3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3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2"/>
      <c r="AP69" s="36"/>
      <c r="AQ69" s="36"/>
      <c r="AR69" s="36"/>
      <c r="AS69" s="12"/>
      <c r="AT69" s="12"/>
      <c r="AU69" s="12"/>
      <c r="AV69" s="12"/>
      <c r="AW69" s="12"/>
      <c r="AX69" s="12"/>
      <c r="AY69" s="12"/>
      <c r="AZ69" s="15"/>
      <c r="BA69" s="15"/>
      <c r="BC69" s="116"/>
      <c r="BD69" s="116"/>
      <c r="BE69" s="116"/>
    </row>
    <row r="70" spans="2:57" s="7" customFormat="1" ht="27.75" customHeight="1">
      <c r="B70" s="113"/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3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3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2"/>
      <c r="AP70" s="36"/>
      <c r="AQ70" s="36"/>
      <c r="AR70" s="36"/>
      <c r="AS70" s="12"/>
      <c r="AT70" s="12"/>
      <c r="AU70" s="12"/>
      <c r="AV70" s="12"/>
      <c r="AW70" s="12"/>
      <c r="AX70" s="12"/>
      <c r="AY70" s="12"/>
      <c r="AZ70" s="15"/>
      <c r="BA70" s="15"/>
      <c r="BC70" s="116"/>
      <c r="BD70" s="116"/>
      <c r="BE70" s="116"/>
    </row>
    <row r="71" spans="2:57" s="7" customFormat="1" ht="13.5">
      <c r="B71" s="98"/>
      <c r="C71" s="17"/>
      <c r="D71" s="42"/>
      <c r="E71" s="18"/>
      <c r="F71" s="18"/>
      <c r="G71" s="18"/>
      <c r="H71" s="18"/>
      <c r="I71" s="19"/>
      <c r="J71" s="19"/>
      <c r="K71" s="19"/>
      <c r="L71" s="19"/>
      <c r="M71" s="19"/>
      <c r="N71" s="19"/>
      <c r="O71" s="19"/>
      <c r="P71" s="20"/>
      <c r="Q71" s="22"/>
      <c r="R71" s="21"/>
      <c r="S71" s="21"/>
      <c r="T71" s="22"/>
      <c r="U71" s="18"/>
      <c r="V71" s="21"/>
      <c r="W71" s="23"/>
      <c r="X71" s="19"/>
      <c r="Y71" s="22"/>
      <c r="Z71" s="18"/>
      <c r="AA71" s="46"/>
      <c r="AB71" s="20"/>
      <c r="AC71" s="22"/>
      <c r="AD71" s="18"/>
      <c r="AE71" s="22"/>
      <c r="AF71" s="22"/>
      <c r="AG71" s="21"/>
      <c r="AH71" s="22"/>
      <c r="AI71" s="22"/>
      <c r="AJ71" s="22"/>
      <c r="AK71" s="22"/>
      <c r="AL71" s="22"/>
      <c r="AM71" s="22"/>
      <c r="AN71" s="20"/>
      <c r="AO71" s="21"/>
      <c r="AP71" s="21"/>
      <c r="AQ71" s="22"/>
      <c r="AR71" s="22"/>
      <c r="AS71" s="18"/>
      <c r="AT71" s="25"/>
      <c r="AU71" s="23"/>
      <c r="AV71" s="22"/>
      <c r="AW71" s="21"/>
      <c r="AX71" s="23"/>
      <c r="AY71" s="22"/>
      <c r="AZ71" s="15"/>
      <c r="BA71" s="15"/>
      <c r="BC71" s="29"/>
      <c r="BD71" s="29"/>
      <c r="BE71" s="29"/>
    </row>
    <row r="72" spans="2:57" s="7" customFormat="1" ht="17.25" customHeight="1">
      <c r="B72" s="98"/>
      <c r="C72" s="17"/>
      <c r="D72" s="18"/>
      <c r="E72" s="18"/>
      <c r="F72" s="18"/>
      <c r="G72" s="18"/>
      <c r="H72" s="18"/>
      <c r="I72" s="19"/>
      <c r="J72" s="19"/>
      <c r="K72" s="19"/>
      <c r="L72" s="19"/>
      <c r="M72" s="19"/>
      <c r="N72" s="19"/>
      <c r="O72" s="19"/>
      <c r="P72" s="24"/>
      <c r="Q72" s="21"/>
      <c r="R72" s="21"/>
      <c r="S72" s="21"/>
      <c r="T72" s="22"/>
      <c r="U72" s="18"/>
      <c r="V72" s="21"/>
      <c r="W72" s="23"/>
      <c r="X72" s="19"/>
      <c r="Y72" s="22"/>
      <c r="Z72" s="18"/>
      <c r="AA72" s="46"/>
      <c r="AB72" s="20"/>
      <c r="AC72" s="22"/>
      <c r="AD72" s="18"/>
      <c r="AE72" s="22"/>
      <c r="AF72" s="22"/>
      <c r="AG72" s="21"/>
      <c r="AH72" s="21"/>
      <c r="AI72" s="21"/>
      <c r="AJ72" s="22"/>
      <c r="AK72" s="22"/>
      <c r="AL72" s="22"/>
      <c r="AM72" s="22"/>
      <c r="AN72" s="20"/>
      <c r="AO72" s="21"/>
      <c r="AP72" s="21"/>
      <c r="AQ72" s="22"/>
      <c r="AR72" s="22"/>
      <c r="AS72" s="18"/>
      <c r="AT72" s="25"/>
      <c r="AU72" s="23"/>
      <c r="AV72" s="23"/>
      <c r="AW72" s="21"/>
      <c r="AX72" s="23"/>
      <c r="AY72" s="21"/>
      <c r="AZ72" s="15"/>
      <c r="BA72" s="15"/>
      <c r="BC72" s="29"/>
      <c r="BD72" s="29"/>
      <c r="BE72" s="29"/>
    </row>
    <row r="73" spans="2:57" s="7" customFormat="1" ht="19.5" customHeight="1">
      <c r="B73" s="114"/>
      <c r="C73" s="17"/>
      <c r="D73" s="18"/>
      <c r="E73" s="18"/>
      <c r="F73" s="18"/>
      <c r="G73" s="18"/>
      <c r="H73" s="18"/>
      <c r="I73" s="19"/>
      <c r="J73" s="19"/>
      <c r="K73" s="19"/>
      <c r="L73" s="19"/>
      <c r="M73" s="19"/>
      <c r="N73" s="19"/>
      <c r="O73" s="19"/>
      <c r="P73" s="24"/>
      <c r="Q73" s="21"/>
      <c r="R73" s="21"/>
      <c r="S73" s="21"/>
      <c r="T73" s="22"/>
      <c r="U73" s="18"/>
      <c r="V73" s="21"/>
      <c r="W73" s="23"/>
      <c r="X73" s="19"/>
      <c r="Y73" s="22"/>
      <c r="Z73" s="18"/>
      <c r="AA73" s="46"/>
      <c r="AB73" s="20"/>
      <c r="AC73" s="22"/>
      <c r="AD73" s="18"/>
      <c r="AE73" s="22"/>
      <c r="AF73" s="22"/>
      <c r="AG73" s="21"/>
      <c r="AH73" s="21"/>
      <c r="AI73" s="21"/>
      <c r="AJ73" s="21"/>
      <c r="AK73" s="21"/>
      <c r="AL73" s="21"/>
      <c r="AM73" s="21"/>
      <c r="AN73" s="20"/>
      <c r="AO73" s="21"/>
      <c r="AP73" s="21"/>
      <c r="AQ73" s="22"/>
      <c r="AR73" s="22"/>
      <c r="AS73" s="18"/>
      <c r="AT73" s="25"/>
      <c r="AU73" s="23"/>
      <c r="AV73" s="23"/>
      <c r="AW73" s="21"/>
      <c r="AX73" s="23"/>
      <c r="AY73" s="21"/>
      <c r="AZ73" s="15"/>
      <c r="BA73" s="15"/>
      <c r="BC73" s="29"/>
      <c r="BD73" s="29"/>
      <c r="BE73" s="29"/>
    </row>
    <row r="74" spans="2:57" s="7" customFormat="1" ht="17.25" customHeight="1">
      <c r="B74" s="118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3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3"/>
      <c r="AO74" s="42"/>
      <c r="AP74" s="44"/>
      <c r="AQ74" s="44"/>
      <c r="AR74" s="44"/>
      <c r="AS74" s="42"/>
      <c r="AT74" s="42"/>
      <c r="AU74" s="42"/>
      <c r="AV74" s="42"/>
      <c r="AW74" s="42"/>
      <c r="AX74" s="42"/>
      <c r="AY74" s="42"/>
      <c r="AZ74" s="15"/>
      <c r="BA74" s="15"/>
      <c r="BC74" s="63"/>
      <c r="BD74" s="63"/>
      <c r="BE74" s="63"/>
    </row>
    <row r="75" spans="2:57" s="7" customFormat="1" ht="16.5" customHeight="1">
      <c r="B75" s="98"/>
      <c r="C75" s="17"/>
      <c r="D75" s="42"/>
      <c r="E75" s="18"/>
      <c r="F75" s="18"/>
      <c r="G75" s="18"/>
      <c r="H75" s="18"/>
      <c r="I75" s="19"/>
      <c r="J75" s="19"/>
      <c r="K75" s="19"/>
      <c r="L75" s="19"/>
      <c r="M75" s="19"/>
      <c r="N75" s="19"/>
      <c r="O75" s="18"/>
      <c r="P75" s="20"/>
      <c r="Q75" s="22"/>
      <c r="R75" s="22"/>
      <c r="S75" s="21"/>
      <c r="T75" s="22"/>
      <c r="U75" s="22"/>
      <c r="V75" s="22"/>
      <c r="W75" s="23"/>
      <c r="X75" s="19"/>
      <c r="Y75" s="22"/>
      <c r="Z75" s="18"/>
      <c r="AA75" s="46"/>
      <c r="AB75" s="20"/>
      <c r="AC75" s="22"/>
      <c r="AD75" s="18"/>
      <c r="AE75" s="22"/>
      <c r="AF75" s="18"/>
      <c r="AG75" s="21"/>
      <c r="AH75" s="22"/>
      <c r="AI75" s="22"/>
      <c r="AJ75" s="22"/>
      <c r="AK75" s="22"/>
      <c r="AL75" s="22"/>
      <c r="AM75" s="22"/>
      <c r="AN75" s="20"/>
      <c r="AO75" s="21"/>
      <c r="AP75" s="21"/>
      <c r="AQ75" s="22"/>
      <c r="AR75" s="22"/>
      <c r="AS75" s="22"/>
      <c r="AT75" s="50"/>
      <c r="AU75" s="23"/>
      <c r="AV75" s="22"/>
      <c r="AW75" s="51"/>
      <c r="AX75" s="23"/>
      <c r="AY75" s="22"/>
      <c r="AZ75" s="15"/>
      <c r="BA75" s="15"/>
      <c r="BC75" s="29"/>
      <c r="BD75" s="29"/>
      <c r="BE75" s="29"/>
    </row>
    <row r="76" spans="2:57" s="7" customFormat="1" ht="17.25" customHeight="1">
      <c r="B76" s="98"/>
      <c r="C76" s="17"/>
      <c r="D76" s="18"/>
      <c r="E76" s="18"/>
      <c r="F76" s="18"/>
      <c r="G76" s="18"/>
      <c r="H76" s="18"/>
      <c r="I76" s="19"/>
      <c r="J76" s="19"/>
      <c r="K76" s="19"/>
      <c r="L76" s="19"/>
      <c r="M76" s="19"/>
      <c r="N76" s="19"/>
      <c r="O76" s="18"/>
      <c r="P76" s="20"/>
      <c r="Q76" s="22"/>
      <c r="R76" s="22"/>
      <c r="S76" s="21"/>
      <c r="T76" s="22"/>
      <c r="U76" s="22"/>
      <c r="V76" s="22"/>
      <c r="W76" s="23"/>
      <c r="X76" s="19"/>
      <c r="Y76" s="22"/>
      <c r="Z76" s="18"/>
      <c r="AA76" s="46"/>
      <c r="AB76" s="20"/>
      <c r="AC76" s="22"/>
      <c r="AD76" s="18"/>
      <c r="AE76" s="22"/>
      <c r="AF76" s="18"/>
      <c r="AG76" s="21"/>
      <c r="AH76" s="22"/>
      <c r="AI76" s="22"/>
      <c r="AJ76" s="22"/>
      <c r="AK76" s="22"/>
      <c r="AL76" s="22"/>
      <c r="AM76" s="22"/>
      <c r="AN76" s="20"/>
      <c r="AO76" s="21"/>
      <c r="AP76" s="21"/>
      <c r="AQ76" s="22"/>
      <c r="AR76" s="22"/>
      <c r="AS76" s="22"/>
      <c r="AT76" s="50"/>
      <c r="AU76" s="23"/>
      <c r="AV76" s="22"/>
      <c r="AW76" s="51"/>
      <c r="AX76" s="23"/>
      <c r="AY76" s="22"/>
      <c r="AZ76" s="15"/>
      <c r="BA76" s="15"/>
      <c r="BC76" s="29"/>
      <c r="BD76" s="29"/>
      <c r="BE76" s="29"/>
    </row>
    <row r="77" spans="2:57" s="7" customFormat="1" ht="27.75" customHeight="1">
      <c r="B77" s="117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3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3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3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15"/>
      <c r="BA77" s="15"/>
      <c r="BC77" s="63"/>
      <c r="BD77" s="63"/>
      <c r="BE77" s="63"/>
    </row>
    <row r="78" spans="2:57" s="7" customFormat="1" ht="32.25" customHeight="1">
      <c r="B78" s="119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3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3"/>
      <c r="AO78" s="61"/>
      <c r="AP78" s="44"/>
      <c r="AQ78" s="54"/>
      <c r="AR78" s="54"/>
      <c r="AS78" s="42"/>
      <c r="AT78" s="50"/>
      <c r="AU78" s="54"/>
      <c r="AV78" s="54"/>
      <c r="AW78" s="61"/>
      <c r="AX78" s="62"/>
      <c r="AY78" s="54"/>
      <c r="AZ78" s="15"/>
      <c r="BA78" s="15"/>
      <c r="BC78" s="63"/>
      <c r="BD78" s="63"/>
      <c r="BE78" s="63"/>
    </row>
    <row r="79" spans="2:57" s="7" customFormat="1">
      <c r="B79" s="64"/>
      <c r="C79" s="41"/>
      <c r="D79" s="42"/>
      <c r="E79" s="18"/>
      <c r="F79" s="18"/>
      <c r="G79" s="18"/>
      <c r="H79" s="18"/>
      <c r="I79" s="19"/>
      <c r="J79" s="19"/>
      <c r="K79" s="19"/>
      <c r="L79" s="19"/>
      <c r="M79" s="19"/>
      <c r="N79" s="19"/>
      <c r="O79" s="64"/>
      <c r="P79" s="20"/>
      <c r="Q79" s="65"/>
      <c r="R79" s="65"/>
      <c r="S79" s="21"/>
      <c r="T79" s="65"/>
      <c r="U79" s="65"/>
      <c r="V79" s="65"/>
      <c r="W79" s="23"/>
      <c r="X79" s="65"/>
      <c r="Y79" s="22"/>
      <c r="Z79" s="65"/>
      <c r="AA79" s="65"/>
      <c r="AB79" s="66"/>
      <c r="AC79" s="65"/>
      <c r="AD79" s="65"/>
      <c r="AE79" s="22"/>
      <c r="AF79" s="22"/>
      <c r="AG79" s="65"/>
      <c r="AH79" s="22"/>
      <c r="AI79" s="65"/>
      <c r="AJ79" s="22"/>
      <c r="AK79" s="22"/>
      <c r="AL79" s="22"/>
      <c r="AM79" s="65"/>
      <c r="AN79" s="20"/>
      <c r="AO79" s="21"/>
      <c r="AP79" s="67"/>
      <c r="AQ79" s="22"/>
      <c r="AR79" s="22"/>
      <c r="AS79" s="65"/>
      <c r="AT79" s="65"/>
      <c r="AU79" s="65"/>
      <c r="AV79" s="22"/>
      <c r="AW79" s="65"/>
      <c r="AX79" s="22"/>
      <c r="AY79" s="22"/>
      <c r="AZ79" s="15"/>
      <c r="BC79" s="29"/>
      <c r="BD79" s="29"/>
      <c r="BE79" s="29"/>
    </row>
    <row r="80" spans="2:57" s="7" customFormat="1" ht="13.5">
      <c r="B80" s="120"/>
      <c r="C80" s="73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5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5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5"/>
      <c r="AO80" s="74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15"/>
      <c r="BC80" s="29"/>
      <c r="BD80" s="29"/>
      <c r="BE80" s="29"/>
    </row>
    <row r="81" spans="2:57" s="7" customFormat="1" ht="13.5">
      <c r="B81" s="118"/>
      <c r="C81" s="41"/>
      <c r="D81" s="79"/>
      <c r="E81" s="74"/>
      <c r="F81" s="79"/>
      <c r="G81" s="18"/>
      <c r="H81" s="18"/>
      <c r="I81" s="79"/>
      <c r="J81" s="80"/>
      <c r="K81" s="80"/>
      <c r="L81" s="19"/>
      <c r="M81" s="79"/>
      <c r="N81" s="79"/>
      <c r="O81" s="64"/>
      <c r="P81" s="66"/>
      <c r="Q81" s="65"/>
      <c r="R81" s="65"/>
      <c r="S81" s="21"/>
      <c r="T81" s="65"/>
      <c r="U81" s="65"/>
      <c r="V81" s="65"/>
      <c r="W81" s="23"/>
      <c r="X81" s="65"/>
      <c r="Y81" s="65"/>
      <c r="Z81" s="65"/>
      <c r="AA81" s="65"/>
      <c r="AB81" s="66"/>
      <c r="AC81" s="65"/>
      <c r="AD81" s="65"/>
      <c r="AE81" s="22"/>
      <c r="AF81" s="22"/>
      <c r="AG81" s="65"/>
      <c r="AH81" s="22"/>
      <c r="AI81" s="65"/>
      <c r="AJ81" s="22"/>
      <c r="AK81" s="22"/>
      <c r="AL81" s="22"/>
      <c r="AM81" s="65"/>
      <c r="AN81" s="20"/>
      <c r="AO81" s="21"/>
      <c r="AP81" s="67"/>
      <c r="AQ81" s="22"/>
      <c r="AR81" s="22"/>
      <c r="AS81" s="65"/>
      <c r="AT81" s="65"/>
      <c r="AU81" s="65"/>
      <c r="AV81" s="65"/>
      <c r="AW81" s="65"/>
      <c r="AX81" s="22"/>
      <c r="AY81" s="22"/>
      <c r="BC81" s="81"/>
      <c r="BD81" s="81"/>
      <c r="BE81" s="81"/>
    </row>
    <row r="82" spans="2:57" s="7" customFormat="1" ht="13.5">
      <c r="B82" s="97"/>
      <c r="C82" s="17"/>
      <c r="D82" s="84"/>
      <c r="E82" s="18"/>
      <c r="F82" s="84"/>
      <c r="G82" s="18"/>
      <c r="H82" s="18"/>
      <c r="I82" s="64"/>
      <c r="J82" s="80"/>
      <c r="K82" s="80"/>
      <c r="L82" s="19"/>
      <c r="M82" s="64"/>
      <c r="N82" s="64"/>
      <c r="O82" s="85"/>
      <c r="P82" s="66"/>
      <c r="Q82" s="65"/>
      <c r="R82" s="65"/>
      <c r="S82" s="21"/>
      <c r="T82" s="65"/>
      <c r="U82" s="65"/>
      <c r="V82" s="65"/>
      <c r="W82" s="23"/>
      <c r="X82" s="65"/>
      <c r="Y82" s="65"/>
      <c r="Z82" s="65"/>
      <c r="AA82" s="65"/>
      <c r="AB82" s="66"/>
      <c r="AC82" s="65"/>
      <c r="AD82" s="65"/>
      <c r="AE82" s="22"/>
      <c r="AF82" s="22"/>
      <c r="AG82" s="65"/>
      <c r="AH82" s="22"/>
      <c r="AI82" s="65"/>
      <c r="AJ82" s="22"/>
      <c r="AK82" s="22"/>
      <c r="AL82" s="22"/>
      <c r="AM82" s="65"/>
      <c r="AN82" s="20"/>
      <c r="AO82" s="21"/>
      <c r="AP82" s="67"/>
      <c r="AQ82" s="22"/>
      <c r="AR82" s="22"/>
      <c r="AS82" s="65"/>
      <c r="AT82" s="65"/>
      <c r="AU82" s="65"/>
      <c r="AV82" s="65"/>
      <c r="AW82" s="65"/>
      <c r="AX82" s="22"/>
      <c r="AY82" s="22"/>
      <c r="BC82" s="29"/>
      <c r="BD82" s="29"/>
      <c r="BE82" s="29"/>
    </row>
    <row r="83" spans="2:57" s="7" customFormat="1" ht="13.5">
      <c r="B83" s="97"/>
      <c r="C83" s="8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87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87"/>
      <c r="AC83" s="46"/>
      <c r="AD83" s="46"/>
      <c r="AE83" s="22"/>
      <c r="AF83" s="22"/>
      <c r="AG83" s="22"/>
      <c r="AH83" s="22"/>
      <c r="AI83" s="22"/>
      <c r="AJ83" s="22"/>
      <c r="AK83" s="22"/>
      <c r="AL83" s="22"/>
      <c r="AM83" s="22"/>
      <c r="AN83" s="20"/>
      <c r="AO83" s="22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BC83" s="29"/>
      <c r="BD83" s="29"/>
      <c r="BE83" s="29"/>
    </row>
    <row r="84" spans="2:57" s="7" customFormat="1" ht="13.5">
      <c r="B84" s="97"/>
      <c r="C84" s="8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24"/>
      <c r="Q84" s="46"/>
      <c r="R84" s="22"/>
      <c r="S84" s="21"/>
      <c r="T84" s="22"/>
      <c r="U84" s="21"/>
      <c r="V84" s="65"/>
      <c r="W84" s="21"/>
      <c r="X84" s="46"/>
      <c r="Y84" s="46"/>
      <c r="Z84" s="46"/>
      <c r="AA84" s="46"/>
      <c r="AB84" s="87"/>
      <c r="AC84" s="46"/>
      <c r="AD84" s="46"/>
      <c r="AE84" s="22"/>
      <c r="AF84" s="121"/>
      <c r="AG84" s="121"/>
      <c r="AH84" s="121"/>
      <c r="AI84" s="121"/>
      <c r="AJ84" s="22"/>
      <c r="AK84" s="22"/>
      <c r="AL84" s="22"/>
      <c r="AM84" s="46"/>
      <c r="AN84" s="87"/>
      <c r="AO84" s="22"/>
      <c r="AP84" s="21"/>
      <c r="AQ84" s="21"/>
      <c r="AR84" s="21"/>
      <c r="AS84" s="22"/>
      <c r="AT84" s="46"/>
      <c r="AU84" s="46"/>
      <c r="AV84" s="46"/>
      <c r="AW84" s="46"/>
      <c r="AX84" s="46"/>
      <c r="AY84" s="46"/>
    </row>
    <row r="85" spans="2:57" s="7" customFormat="1" ht="13.5">
      <c r="B85" s="98"/>
      <c r="C85" s="86"/>
      <c r="D85" s="46"/>
      <c r="E85" s="46"/>
      <c r="F85" s="46"/>
      <c r="G85" s="46"/>
      <c r="H85" s="46"/>
      <c r="I85" s="46"/>
      <c r="J85" s="51"/>
      <c r="K85" s="51"/>
      <c r="L85" s="46"/>
      <c r="M85" s="46"/>
      <c r="N85" s="46"/>
      <c r="O85" s="46"/>
      <c r="P85" s="24"/>
      <c r="Q85" s="46"/>
      <c r="R85" s="22"/>
      <c r="S85" s="21"/>
      <c r="T85" s="22"/>
      <c r="U85" s="21"/>
      <c r="V85" s="65"/>
      <c r="W85" s="21"/>
      <c r="X85" s="46"/>
      <c r="Y85" s="46"/>
      <c r="Z85" s="46"/>
      <c r="AA85" s="46"/>
      <c r="AB85" s="87"/>
      <c r="AC85" s="46"/>
      <c r="AD85" s="46"/>
      <c r="AE85" s="22"/>
      <c r="AF85" s="121"/>
      <c r="AG85" s="121"/>
      <c r="AH85" s="121"/>
      <c r="AI85" s="121"/>
      <c r="AJ85" s="22"/>
      <c r="AK85" s="22"/>
      <c r="AL85" s="22"/>
      <c r="AM85" s="46"/>
      <c r="AN85" s="87"/>
      <c r="AO85" s="22"/>
      <c r="AP85" s="21"/>
      <c r="AQ85" s="22"/>
      <c r="AR85" s="22"/>
      <c r="AS85" s="22"/>
      <c r="AT85" s="46"/>
      <c r="AU85" s="46"/>
      <c r="AV85" s="22"/>
      <c r="AW85" s="46"/>
      <c r="AX85" s="22"/>
      <c r="AY85" s="22"/>
    </row>
    <row r="86" spans="2:57" s="7" customFormat="1" ht="13.5">
      <c r="B86" s="98"/>
      <c r="C86" s="86"/>
      <c r="D86" s="46"/>
      <c r="E86" s="46"/>
      <c r="F86" s="46"/>
      <c r="G86" s="46"/>
      <c r="H86" s="46"/>
      <c r="I86" s="46"/>
      <c r="J86" s="51"/>
      <c r="K86" s="51"/>
      <c r="L86" s="46"/>
      <c r="M86" s="46"/>
      <c r="N86" s="46"/>
      <c r="O86" s="46"/>
      <c r="P86" s="24"/>
      <c r="Q86" s="46"/>
      <c r="R86" s="22"/>
      <c r="S86" s="21"/>
      <c r="T86" s="22"/>
      <c r="U86" s="21"/>
      <c r="V86" s="65"/>
      <c r="W86" s="21"/>
      <c r="X86" s="46"/>
      <c r="Y86" s="46"/>
      <c r="Z86" s="46"/>
      <c r="AA86" s="46"/>
      <c r="AB86" s="87"/>
      <c r="AC86" s="46"/>
      <c r="AD86" s="122"/>
      <c r="AE86" s="22"/>
      <c r="AF86" s="121"/>
      <c r="AG86" s="121"/>
      <c r="AH86" s="121"/>
      <c r="AI86" s="121"/>
      <c r="AJ86" s="22"/>
      <c r="AK86" s="22"/>
      <c r="AL86" s="22"/>
      <c r="AM86" s="46"/>
      <c r="AN86" s="87"/>
      <c r="AO86" s="21"/>
      <c r="AP86" s="21"/>
      <c r="AQ86" s="22"/>
      <c r="AR86" s="22"/>
      <c r="AS86" s="22"/>
      <c r="AT86" s="46"/>
      <c r="AU86" s="121"/>
      <c r="AV86" s="22"/>
      <c r="AW86" s="46"/>
      <c r="AX86" s="22"/>
      <c r="AY86" s="22"/>
    </row>
    <row r="87" spans="2:57" s="7" customFormat="1" ht="13.5">
      <c r="B87" s="97"/>
      <c r="C87" s="86"/>
      <c r="D87" s="46"/>
      <c r="E87" s="46"/>
      <c r="F87" s="46"/>
      <c r="G87" s="46"/>
      <c r="H87" s="46"/>
      <c r="I87" s="46"/>
      <c r="J87" s="51"/>
      <c r="K87" s="51"/>
      <c r="L87" s="46"/>
      <c r="M87" s="46"/>
      <c r="N87" s="18"/>
      <c r="O87" s="8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</row>
    <row r="88" spans="2:57" s="7" customFormat="1" ht="13.5">
      <c r="B88" s="98"/>
      <c r="C88" s="86"/>
      <c r="D88" s="18"/>
      <c r="E88" s="123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5"/>
      <c r="Q88" s="125"/>
      <c r="R88" s="125"/>
      <c r="S88" s="125"/>
      <c r="T88" s="125"/>
      <c r="U88" s="125"/>
      <c r="V88" s="125"/>
      <c r="W88" s="12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</row>
    <row r="89" spans="2:57" s="7" customFormat="1" ht="13.5">
      <c r="B89" s="98"/>
      <c r="C89" s="86"/>
      <c r="D89" s="18"/>
      <c r="E89" s="123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5"/>
      <c r="Q89" s="125"/>
      <c r="R89" s="125"/>
      <c r="S89" s="125"/>
      <c r="T89" s="125"/>
      <c r="U89" s="125"/>
      <c r="V89" s="125"/>
      <c r="W89" s="12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</row>
    <row r="91" spans="2:57"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</row>
    <row r="92" spans="2:57"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</row>
    <row r="93" spans="2:57"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</row>
    <row r="94" spans="2:57"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</row>
    <row r="95" spans="2:57"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</row>
    <row r="96" spans="2:57"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</row>
    <row r="97" spans="4:51"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</row>
    <row r="98" spans="4:51"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</row>
    <row r="99" spans="4:51"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</row>
    <row r="100" spans="4:51"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</row>
    <row r="101" spans="4:51"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</row>
    <row r="102" spans="4:51"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</row>
    <row r="103" spans="4:51"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</row>
    <row r="104" spans="4:51"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</row>
    <row r="105" spans="4:51"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</row>
    <row r="106" spans="4:51"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</row>
    <row r="107" spans="4:51"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6"/>
    </row>
    <row r="108" spans="4:51"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</row>
    <row r="109" spans="4:51"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6"/>
    </row>
    <row r="110" spans="4:51"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</row>
    <row r="111" spans="4:51"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</row>
    <row r="112" spans="4:51"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</row>
    <row r="113" spans="4:51"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</row>
    <row r="114" spans="4:51"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</row>
    <row r="115" spans="4:51"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</row>
    <row r="116" spans="4:51"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6"/>
    </row>
    <row r="117" spans="4:51"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  <c r="AF117" s="126"/>
      <c r="AG117" s="126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6"/>
    </row>
    <row r="118" spans="4:51"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  <c r="AV118" s="126"/>
      <c r="AW118" s="126"/>
      <c r="AX118" s="126"/>
      <c r="AY118" s="126"/>
    </row>
    <row r="119" spans="4:51"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  <c r="AV119" s="126"/>
      <c r="AW119" s="126"/>
      <c r="AX119" s="126"/>
      <c r="AY119" s="126"/>
    </row>
    <row r="120" spans="4:51"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  <c r="AV120" s="126"/>
      <c r="AW120" s="126"/>
      <c r="AX120" s="126"/>
      <c r="AY120" s="126"/>
    </row>
    <row r="121" spans="4:51"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26"/>
      <c r="AY121" s="126"/>
    </row>
    <row r="122" spans="4:51"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</row>
    <row r="123" spans="4:51"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</row>
    <row r="124" spans="4:51"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</row>
    <row r="125" spans="4:51"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  <c r="AV125" s="126"/>
      <c r="AW125" s="126"/>
      <c r="AX125" s="126"/>
      <c r="AY125" s="126"/>
    </row>
    <row r="126" spans="4:51"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</row>
    <row r="127" spans="4:51"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</row>
    <row r="128" spans="4:51"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  <c r="AV128" s="126"/>
      <c r="AW128" s="126"/>
      <c r="AX128" s="126"/>
      <c r="AY128" s="126"/>
    </row>
    <row r="129" spans="4:51"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  <c r="AV129" s="126"/>
      <c r="AW129" s="126"/>
      <c r="AX129" s="126"/>
      <c r="AY129" s="126"/>
    </row>
    <row r="130" spans="4:51"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  <c r="AV130" s="126"/>
      <c r="AW130" s="126"/>
      <c r="AX130" s="126"/>
      <c r="AY130" s="126"/>
    </row>
    <row r="131" spans="4:51"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  <c r="AV131" s="126"/>
      <c r="AW131" s="126"/>
      <c r="AX131" s="126"/>
      <c r="AY131" s="126"/>
    </row>
    <row r="132" spans="4:51"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  <c r="AV132" s="126"/>
      <c r="AW132" s="126"/>
      <c r="AX132" s="126"/>
      <c r="AY132" s="126"/>
    </row>
    <row r="133" spans="4:51">
      <c r="D133" s="126"/>
    </row>
    <row r="134" spans="4:51">
      <c r="D134" s="126"/>
    </row>
    <row r="135" spans="4:51">
      <c r="D135" s="126"/>
    </row>
    <row r="136" spans="4:51">
      <c r="D136" s="126"/>
    </row>
    <row r="137" spans="4:51">
      <c r="D137" s="126"/>
    </row>
    <row r="138" spans="4:51">
      <c r="D138" s="126"/>
    </row>
    <row r="139" spans="4:51">
      <c r="D139" s="126"/>
    </row>
    <row r="140" spans="4:51">
      <c r="D140" s="126"/>
    </row>
    <row r="141" spans="4:51">
      <c r="D141" s="126"/>
    </row>
    <row r="142" spans="4:51">
      <c r="D142" s="126"/>
    </row>
    <row r="143" spans="4:51">
      <c r="D143" s="126"/>
    </row>
    <row r="144" spans="4:51">
      <c r="D144" s="126"/>
    </row>
    <row r="145" spans="4:4">
      <c r="D145" s="126"/>
    </row>
    <row r="146" spans="4:4">
      <c r="D146" s="126"/>
    </row>
    <row r="147" spans="4:4">
      <c r="D147" s="126"/>
    </row>
    <row r="148" spans="4:4">
      <c r="D148" s="126"/>
    </row>
    <row r="149" spans="4:4">
      <c r="D149" s="126"/>
    </row>
    <row r="150" spans="4:4">
      <c r="D150" s="126"/>
    </row>
    <row r="151" spans="4:4">
      <c r="D151" s="126"/>
    </row>
    <row r="152" spans="4:4">
      <c r="D152" s="126"/>
    </row>
    <row r="153" spans="4:4">
      <c r="D153" s="126"/>
    </row>
    <row r="154" spans="4:4">
      <c r="D154" s="126"/>
    </row>
    <row r="155" spans="4:4">
      <c r="D155" s="126"/>
    </row>
    <row r="156" spans="4:4">
      <c r="D156" s="126"/>
    </row>
    <row r="157" spans="4:4">
      <c r="D157" s="126"/>
    </row>
    <row r="158" spans="4:4">
      <c r="D158" s="126"/>
    </row>
    <row r="159" spans="4:4">
      <c r="D159" s="126"/>
    </row>
    <row r="160" spans="4:4">
      <c r="D160" s="126"/>
    </row>
    <row r="161" spans="4:4">
      <c r="D161" s="126"/>
    </row>
    <row r="162" spans="4:4">
      <c r="D162" s="126"/>
    </row>
    <row r="163" spans="4:4">
      <c r="D163" s="126"/>
    </row>
    <row r="164" spans="4:4">
      <c r="D164" s="126"/>
    </row>
    <row r="165" spans="4:4">
      <c r="D165" s="126"/>
    </row>
    <row r="166" spans="4:4">
      <c r="D166" s="126"/>
    </row>
    <row r="167" spans="4:4">
      <c r="D167" s="126"/>
    </row>
    <row r="168" spans="4:4">
      <c r="D168" s="126"/>
    </row>
    <row r="169" spans="4:4">
      <c r="D169" s="126"/>
    </row>
    <row r="170" spans="4:4">
      <c r="D170" s="126"/>
    </row>
    <row r="171" spans="4:4">
      <c r="D171" s="126"/>
    </row>
    <row r="172" spans="4:4">
      <c r="D172" s="126"/>
    </row>
    <row r="173" spans="4:4">
      <c r="D173" s="126"/>
    </row>
    <row r="174" spans="4:4">
      <c r="D174" s="126"/>
    </row>
    <row r="175" spans="4:4">
      <c r="D175" s="126"/>
    </row>
    <row r="176" spans="4:4">
      <c r="D176" s="126"/>
    </row>
    <row r="177" spans="4:4">
      <c r="D177" s="126"/>
    </row>
    <row r="178" spans="4:4">
      <c r="D178" s="126"/>
    </row>
    <row r="179" spans="4:4">
      <c r="D179" s="126"/>
    </row>
    <row r="180" spans="4:4">
      <c r="D180" s="126"/>
    </row>
    <row r="181" spans="4:4">
      <c r="D181" s="126"/>
    </row>
    <row r="182" spans="4:4">
      <c r="D182" s="126"/>
    </row>
    <row r="183" spans="4:4">
      <c r="D183" s="126"/>
    </row>
    <row r="184" spans="4:4">
      <c r="D184" s="126"/>
    </row>
    <row r="185" spans="4:4">
      <c r="D185" s="126"/>
    </row>
    <row r="186" spans="4:4">
      <c r="D186" s="126"/>
    </row>
    <row r="187" spans="4:4">
      <c r="D187" s="126"/>
    </row>
    <row r="188" spans="4:4">
      <c r="D188" s="126"/>
    </row>
    <row r="189" spans="4:4">
      <c r="D189" s="126"/>
    </row>
    <row r="190" spans="4:4">
      <c r="D190" s="126"/>
    </row>
    <row r="191" spans="4:4">
      <c r="D191" s="126"/>
    </row>
    <row r="192" spans="4:4">
      <c r="D192" s="126"/>
    </row>
    <row r="193" spans="4:4">
      <c r="D193" s="126"/>
    </row>
    <row r="194" spans="4:4">
      <c r="D194" s="126"/>
    </row>
    <row r="195" spans="4:4">
      <c r="D195" s="126"/>
    </row>
    <row r="196" spans="4:4">
      <c r="D196" s="126"/>
    </row>
    <row r="197" spans="4:4">
      <c r="D197" s="126"/>
    </row>
    <row r="198" spans="4:4">
      <c r="D198" s="126"/>
    </row>
    <row r="199" spans="4:4">
      <c r="D199" s="126"/>
    </row>
    <row r="200" spans="4:4">
      <c r="D200" s="126"/>
    </row>
    <row r="201" spans="4:4">
      <c r="D201" s="126"/>
    </row>
    <row r="202" spans="4:4">
      <c r="D202" s="126"/>
    </row>
    <row r="203" spans="4:4">
      <c r="D203" s="126"/>
    </row>
    <row r="204" spans="4:4">
      <c r="D204" s="126"/>
    </row>
    <row r="205" spans="4:4">
      <c r="D205" s="126"/>
    </row>
    <row r="206" spans="4:4">
      <c r="D206" s="126"/>
    </row>
    <row r="207" spans="4:4">
      <c r="D207" s="126"/>
    </row>
    <row r="208" spans="4:4">
      <c r="D208" s="126"/>
    </row>
    <row r="209" spans="4:4">
      <c r="D209" s="126"/>
    </row>
    <row r="210" spans="4:4">
      <c r="D210" s="126"/>
    </row>
    <row r="211" spans="4:4">
      <c r="D211" s="126"/>
    </row>
    <row r="212" spans="4:4">
      <c r="D212" s="126"/>
    </row>
    <row r="213" spans="4:4">
      <c r="D213" s="126"/>
    </row>
    <row r="214" spans="4:4">
      <c r="D214" s="126"/>
    </row>
    <row r="215" spans="4:4">
      <c r="D215" s="126"/>
    </row>
    <row r="216" spans="4:4">
      <c r="D216" s="126"/>
    </row>
    <row r="217" spans="4:4">
      <c r="D217" s="126"/>
    </row>
    <row r="218" spans="4:4">
      <c r="D218" s="126"/>
    </row>
  </sheetData>
  <mergeCells count="17">
    <mergeCell ref="CV6:DG6"/>
    <mergeCell ref="B50:B51"/>
    <mergeCell ref="C50:C51"/>
    <mergeCell ref="D50:O50"/>
    <mergeCell ref="P50:AA50"/>
    <mergeCell ref="AB50:AM50"/>
    <mergeCell ref="B6:B7"/>
    <mergeCell ref="C6:C7"/>
    <mergeCell ref="D6:O6"/>
    <mergeCell ref="P6:AA6"/>
    <mergeCell ref="AB6:AM6"/>
    <mergeCell ref="AN6:AY6"/>
    <mergeCell ref="AN50:AY50"/>
    <mergeCell ref="AZ6:BK6"/>
    <mergeCell ref="BL6:BW6"/>
    <mergeCell ref="BX6:CI6"/>
    <mergeCell ref="CJ6:CU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User</cp:lastModifiedBy>
  <dcterms:created xsi:type="dcterms:W3CDTF">2014-06-30T09:41:21Z</dcterms:created>
  <dcterms:modified xsi:type="dcterms:W3CDTF">2014-07-05T23:50:34Z</dcterms:modified>
</cp:coreProperties>
</file>