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i akhvediani\Desktop\"/>
    </mc:Choice>
  </mc:AlternateContent>
  <bookViews>
    <workbookView xWindow="0" yWindow="0" windowWidth="28800" windowHeight="12330" tabRatio="746" activeTab="3"/>
  </bookViews>
  <sheets>
    <sheet name="ვიზიტის ტიპები" sheetId="12" r:id="rId1"/>
    <sheet name="საზღვარი" sheetId="11" r:id="rId2"/>
    <sheet name="2017" sheetId="14" r:id="rId3"/>
    <sheet name="2018" sheetId="15" r:id="rId4"/>
    <sheet name="ტერმინები" sheetId="13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O8" i="15" l="1"/>
  <c r="O7" i="15"/>
  <c r="O6" i="15"/>
  <c r="O4" i="15"/>
  <c r="N3" i="15"/>
  <c r="M3" i="15"/>
  <c r="L3" i="15"/>
  <c r="K3" i="15"/>
  <c r="J3" i="15"/>
  <c r="I3" i="15"/>
  <c r="H3" i="15"/>
  <c r="G3" i="15"/>
  <c r="F3" i="15"/>
  <c r="E3" i="15"/>
  <c r="D3" i="15"/>
  <c r="C3" i="15"/>
  <c r="O2" i="15"/>
  <c r="O3" i="15" s="1"/>
  <c r="O8" i="14"/>
  <c r="O7" i="14"/>
  <c r="O6" i="14"/>
  <c r="O4" i="14"/>
  <c r="O3" i="14"/>
  <c r="N3" i="14"/>
  <c r="M3" i="14"/>
  <c r="L3" i="14"/>
  <c r="K3" i="14"/>
  <c r="J3" i="14"/>
  <c r="I3" i="14"/>
  <c r="H3" i="14"/>
  <c r="G3" i="14"/>
  <c r="F3" i="14"/>
  <c r="E3" i="14"/>
  <c r="D3" i="14"/>
  <c r="C3" i="14"/>
  <c r="O2" i="14"/>
  <c r="D6" i="12" l="1"/>
  <c r="C6" i="12"/>
  <c r="D5" i="12"/>
  <c r="D7" i="12" s="1"/>
  <c r="C5" i="12"/>
  <c r="C7" i="12" l="1"/>
  <c r="F7" i="12"/>
  <c r="E7" i="12"/>
  <c r="F6" i="12"/>
  <c r="E6" i="12"/>
  <c r="F5" i="12"/>
  <c r="E5" i="12"/>
  <c r="E7" i="11" l="1"/>
  <c r="F7" i="11" s="1"/>
  <c r="E6" i="11"/>
  <c r="F6" i="11" s="1"/>
  <c r="E5" i="11"/>
  <c r="F5" i="11" s="1"/>
</calcChain>
</file>

<file path=xl/sharedStrings.xml><?xml version="1.0" encoding="utf-8"?>
<sst xmlns="http://schemas.openxmlformats.org/spreadsheetml/2006/main" count="66" uniqueCount="38">
  <si>
    <t>ცვლილება</t>
  </si>
  <si>
    <t xml:space="preserve">ცვლილება </t>
  </si>
  <si>
    <t>ცვლილება %</t>
  </si>
  <si>
    <t>წყარო: საქართველოს შინაგან საქმეთა სამინისტრო, საინფორმაციო-ანალიტიკური დეპარტამენტი</t>
  </si>
  <si>
    <t>საზღვარი</t>
  </si>
  <si>
    <t>ვიზიტის ტიპი</t>
  </si>
  <si>
    <t>სარფი</t>
  </si>
  <si>
    <t>საერათაშორისო არარეზიდენტი მოგზაურების ვიზიტები</t>
  </si>
  <si>
    <t>საერათაშორისო ვიზიტორების მიერ განხორციელებული ვიზიტები</t>
  </si>
  <si>
    <t>სხვა (არატურისტული)</t>
  </si>
  <si>
    <t>ბათუმის აეროპორტი</t>
  </si>
  <si>
    <t>ბათუმის პორტი</t>
  </si>
  <si>
    <t>ტერმინი</t>
  </si>
  <si>
    <t>განსაზღვრება</t>
  </si>
  <si>
    <r>
      <rPr>
        <b/>
        <sz val="9"/>
        <rFont val="Sylfaen"/>
        <family val="1"/>
        <charset val="204"/>
      </rPr>
      <t>*მოგზაური</t>
    </r>
    <r>
      <rPr>
        <sz val="9"/>
        <rFont val="Sylfaen"/>
        <family val="1"/>
        <charset val="204"/>
      </rPr>
      <t xml:space="preserve"> არის ნებისმიერი ასაკის არარეზიდენტი პირი, რომელიც გადაადგილდება სხვადასხვა გეოგრაფიულ არეალს შორის ნებისმიერი ხანგრძლივობითა და მიზნით.  ის </t>
    </r>
    <r>
      <rPr>
        <sz val="8"/>
        <rFont val="Sylfaen"/>
        <family val="1"/>
        <charset val="204"/>
      </rPr>
      <t>გამორიცხავს საქართველოს რეზიდენტ სხვა ქვეყნის მოქალაქეებს და მოიცავს საქართველოს მოქალაქეებს, რომლებიც უცხო ქვეყნის რეზიდენტები არიან.</t>
    </r>
  </si>
  <si>
    <r>
      <rPr>
        <b/>
        <sz val="9"/>
        <rFont val="Sylfaen"/>
        <family val="1"/>
        <charset val="204"/>
      </rPr>
      <t>*ვიზიტორი</t>
    </r>
    <r>
      <rPr>
        <sz val="9"/>
        <rFont val="Sylfaen"/>
        <family val="1"/>
        <charset val="204"/>
      </rPr>
      <t xml:space="preserve"> არის 15 წლის ან უფროსი ასაკის საქართველოს არარეზიდენტი მოგზაური, რომელმაც </t>
    </r>
    <r>
      <rPr>
        <sz val="9"/>
        <color rgb="FF000000"/>
        <rFont val="Sylfaen"/>
        <family val="1"/>
        <charset val="204"/>
      </rPr>
      <t xml:space="preserve">განახორციელა ვიზიტი </t>
    </r>
    <r>
      <rPr>
        <sz val="9"/>
        <rFont val="Sylfaen"/>
        <family val="1"/>
        <charset val="204"/>
      </rPr>
      <t xml:space="preserve">საკუთარი ჩვეული გარემოდან </t>
    </r>
    <r>
      <rPr>
        <sz val="9"/>
        <color rgb="FF000000"/>
        <rFont val="Sylfaen"/>
        <family val="1"/>
        <charset val="204"/>
      </rPr>
      <t xml:space="preserve">საქართველოს ტერიტორიაზე </t>
    </r>
    <r>
      <rPr>
        <sz val="9"/>
        <rFont val="Sylfaen"/>
        <family val="1"/>
        <charset val="204"/>
      </rPr>
      <t>ერთ წელზე ნაკლები დროით</t>
    </r>
    <r>
      <rPr>
        <sz val="9"/>
        <color rgb="FF000000"/>
        <rFont val="Sylfaen"/>
        <family val="1"/>
        <charset val="204"/>
      </rPr>
      <t>. საქართველოში ჩვეული გარემოს განსასაზღვრად შემდეგი მეთოდი გამოიყენება, ჩვეულ გარემოში ითვლება ის  ვიზიტები რომელიც თვეში 8-ჯერ ან 8-ზე მეტჯერ ხორციელდება.</t>
    </r>
  </si>
  <si>
    <t>სხვა (არატურისტული)*</t>
  </si>
  <si>
    <t>საერთაშორისო ვიზიტორების მიერ განხორციელებული ვიზიტები</t>
  </si>
  <si>
    <t>საერთაშორისო არარეზიდენტი მოგზაურების* ვიზიტები</t>
  </si>
  <si>
    <t>საერთაშორისო ვიზიტორების* მიერ განხორციელებული ვიზიტები</t>
  </si>
  <si>
    <t>საერთაშორისო მოგზაურობის კლასიფიკაცია</t>
  </si>
  <si>
    <r>
      <rPr>
        <b/>
        <sz val="9"/>
        <rFont val="Sylfaen"/>
        <family val="1"/>
        <charset val="204"/>
      </rPr>
      <t xml:space="preserve">*სხვა კატეგორია - </t>
    </r>
    <r>
      <rPr>
        <sz val="9"/>
        <rFont val="Sylfaen"/>
        <family val="1"/>
        <charset val="204"/>
      </rPr>
      <t>მოიცავს ყველა იმ ვიზიტს, რომელიც არ შედის საერთაშორისო ვიზიტორების მიერ განხორიცელებული ვიზიტების რაოდენობაში. ეს კატეგორია მოიცავს 14 წლის ან უმცროსი ასაკის მოგზაურების ვიზიტებს და ჩვეულ გარემოში განხორციელებულ ვიზიტებს (8 და 8-ზე მეტი თვეში).</t>
    </r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</si>
  <si>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</si>
  <si>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</si>
  <si>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</si>
  <si>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</si>
  <si>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</si>
  <si>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</si>
  <si>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</si>
  <si>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</si>
  <si>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</si>
  <si>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</si>
  <si>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</si>
  <si>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</si>
  <si>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საერთაშორისო მოგზაურების ვიზიტები</t>
  </si>
  <si>
    <t>სხვა ვიზიტები (არატურისტული)</t>
  </si>
  <si>
    <t>მათ შორის: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</si>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</sst>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₾_-;\-* #,##0.00\ _₾_-;_-* &quot;-&quot;??\ _₾_-;_-@_-"/>
    <numFmt numFmtId="164" formatCode="_(* #,##0.00_);_(* \(#,##0.00\);_(* &quot;-&quot;??_);_(@_)"/>
    <numFmt numFmtId="165" formatCode="0.0%"/>
    <numFmt numFmtId="166" formatCode="_-* #,##0\ _₾_-;\-* #,##0\ _₾_-;_-* &quot;-&quot;??\ _₾_-;_-@_-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9"/>
      <color indexed="8"/>
      <name val="Calibri"/>
      <family val="2"/>
      <charset val="204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color theme="0"/>
      <name val="Arial"/>
      <family val="2"/>
      <charset val="204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sz val="8"/>
      <name val="Sylfaen"/>
      <family val="1"/>
      <charset val="204"/>
    </font>
    <font>
      <sz val="11"/>
      <name val="Sylfaen"/>
      <family val="1"/>
      <charset val="204"/>
    </font>
    <font>
      <sz val="9"/>
      <color rgb="FF000000"/>
      <name val="Sylfaen"/>
      <family val="1"/>
      <charset val="204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11"/>
      <color rgb="FFFA7D00"/>
      <name val="Calibri"/>
      <family val="2"/>
      <charset val="1"/>
      <scheme val="minor"/>
    </font>
    <font>
      <sz val="9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i/>
      <sz val="9"/>
      <color indexed="8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9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">
    <xf numFmtId="0" fontId="0" fillId="0" borderId="0">
      <alignment vertical="center"/>
    </xf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0" fontId="20" fillId="7" borderId="14" applyNumberFormat="0" applyAlignment="0" applyProtection="0"/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NumberFormat="1" applyFont="1" applyFill="1" applyAlignment="1"/>
    <xf numFmtId="3" fontId="6" fillId="0" borderId="1" xfId="2" applyNumberFormat="1" applyFont="1" applyBorder="1" applyAlignment="1">
      <alignment horizontal="center" vertical="center"/>
    </xf>
    <xf numFmtId="3" fontId="6" fillId="0" borderId="4" xfId="2" applyNumberFormat="1" applyFont="1" applyBorder="1" applyAlignment="1">
      <alignment horizontal="center" vertical="center"/>
    </xf>
    <xf numFmtId="165" fontId="4" fillId="2" borderId="10" xfId="3" applyNumberFormat="1" applyFont="1" applyFill="1" applyBorder="1" applyAlignment="1">
      <alignment horizontal="center" vertical="center"/>
    </xf>
    <xf numFmtId="165" fontId="4" fillId="2" borderId="11" xfId="3" applyNumberFormat="1" applyFont="1" applyFill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3" xfId="2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12" xfId="0" applyBorder="1">
      <alignment vertical="center"/>
    </xf>
    <xf numFmtId="3" fontId="6" fillId="0" borderId="0" xfId="2" applyNumberFormat="1" applyFont="1" applyBorder="1" applyAlignment="1">
      <alignment horizontal="center" vertical="center"/>
    </xf>
    <xf numFmtId="165" fontId="6" fillId="0" borderId="0" xfId="3" applyNumberFormat="1" applyFont="1" applyBorder="1" applyAlignment="1">
      <alignment horizontal="center" vertical="center"/>
    </xf>
    <xf numFmtId="0" fontId="10" fillId="5" borderId="7" xfId="6" applyNumberFormat="1" applyFont="1" applyFill="1" applyBorder="1" applyAlignment="1">
      <alignment horizontal="center" vertical="center" wrapText="1"/>
    </xf>
    <xf numFmtId="0" fontId="10" fillId="5" borderId="8" xfId="6" applyNumberFormat="1" applyFont="1" applyFill="1" applyBorder="1" applyAlignment="1">
      <alignment horizontal="center" vertical="center" wrapText="1"/>
    </xf>
    <xf numFmtId="3" fontId="11" fillId="0" borderId="2" xfId="2" applyNumberFormat="1" applyFont="1" applyBorder="1" applyAlignment="1">
      <alignment horizontal="left" vertical="center" wrapText="1"/>
    </xf>
    <xf numFmtId="3" fontId="11" fillId="0" borderId="1" xfId="2" applyNumberFormat="1" applyFont="1" applyBorder="1" applyAlignment="1">
      <alignment horizontal="center" vertical="center"/>
    </xf>
    <xf numFmtId="3" fontId="11" fillId="0" borderId="3" xfId="2" applyNumberFormat="1" applyFont="1" applyBorder="1" applyAlignment="1">
      <alignment horizontal="left" vertical="center"/>
    </xf>
    <xf numFmtId="3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" xfId="2" applyNumberFormat="1" applyFont="1" applyBorder="1" applyAlignment="1">
      <alignment horizontal="center" vertical="center"/>
    </xf>
    <xf numFmtId="3" fontId="0" fillId="0" borderId="0" xfId="0" applyNumberFormat="1">
      <alignment vertical="center"/>
    </xf>
    <xf numFmtId="3" fontId="11" fillId="0" borderId="13" xfId="2" applyNumberFormat="1" applyFont="1" applyBorder="1" applyAlignment="1">
      <alignment horizontal="left" vertical="center" wrapText="1"/>
    </xf>
    <xf numFmtId="3" fontId="11" fillId="0" borderId="13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justify" vertical="center"/>
    </xf>
    <xf numFmtId="0" fontId="12" fillId="6" borderId="13" xfId="0" applyFont="1" applyFill="1" applyBorder="1" applyAlignment="1">
      <alignment horizontal="center" vertical="center"/>
    </xf>
    <xf numFmtId="3" fontId="10" fillId="5" borderId="9" xfId="6" applyNumberFormat="1" applyFont="1" applyFill="1" applyBorder="1" applyAlignment="1">
      <alignment horizontal="center" vertical="center" wrapText="1"/>
    </xf>
    <xf numFmtId="165" fontId="11" fillId="0" borderId="5" xfId="3" applyNumberFormat="1" applyFont="1" applyBorder="1" applyAlignment="1">
      <alignment horizontal="center" vertical="center"/>
    </xf>
    <xf numFmtId="165" fontId="11" fillId="0" borderId="6" xfId="3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0" fillId="5" borderId="13" xfId="6" applyNumberFormat="1" applyFont="1" applyFill="1" applyBorder="1" applyAlignment="1">
      <alignment horizontal="center" vertical="center" wrapText="1"/>
    </xf>
    <xf numFmtId="3" fontId="10" fillId="5" borderId="13" xfId="6" applyNumberFormat="1" applyFont="1" applyFill="1" applyBorder="1" applyAlignment="1">
      <alignment horizontal="center" vertical="center" wrapText="1"/>
    </xf>
    <xf numFmtId="0" fontId="10" fillId="8" borderId="13" xfId="6" applyNumberFormat="1" applyFont="1" applyFill="1" applyBorder="1" applyAlignment="1">
      <alignment horizontal="center" vertical="center" wrapText="1"/>
    </xf>
    <xf numFmtId="3" fontId="10" fillId="8" borderId="13" xfId="6" applyNumberFormat="1" applyFont="1" applyFill="1" applyBorder="1" applyAlignment="1">
      <alignment horizontal="center" vertical="center" wrapText="1"/>
    </xf>
    <xf numFmtId="3" fontId="22" fillId="6" borderId="13" xfId="8" applyNumberFormat="1" applyFont="1" applyFill="1" applyBorder="1" applyAlignment="1">
      <alignment horizontal="center" vertical="center" wrapText="1"/>
    </xf>
    <xf numFmtId="3" fontId="22" fillId="6" borderId="13" xfId="8" applyNumberFormat="1" applyFont="1" applyFill="1" applyBorder="1" applyAlignment="1">
      <alignment horizontal="center" vertical="center"/>
    </xf>
    <xf numFmtId="43" fontId="5" fillId="0" borderId="0" xfId="7" applyFont="1" applyAlignment="1">
      <alignment horizontal="center" vertical="center"/>
    </xf>
    <xf numFmtId="166" fontId="5" fillId="0" borderId="13" xfId="7" applyNumberFormat="1" applyFont="1" applyBorder="1" applyAlignment="1">
      <alignment horizontal="center" vertical="center"/>
    </xf>
    <xf numFmtId="0" fontId="23" fillId="0" borderId="0" xfId="0" applyNumberFormat="1" applyFont="1" applyFill="1" applyAlignment="1">
      <alignment vertical="center"/>
    </xf>
    <xf numFmtId="166" fontId="6" fillId="0" borderId="13" xfId="7" applyNumberFormat="1" applyFont="1" applyBorder="1" applyAlignment="1">
      <alignment horizontal="center" vertical="center"/>
    </xf>
    <xf numFmtId="3" fontId="6" fillId="0" borderId="13" xfId="2" applyNumberFormat="1" applyFont="1" applyFill="1" applyBorder="1" applyAlignment="1">
      <alignment horizontal="center" vertical="center"/>
    </xf>
    <xf numFmtId="3" fontId="6" fillId="0" borderId="13" xfId="2" applyNumberFormat="1" applyFont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9">
    <cellStyle name="Accent6" xfId="6" builtinId="49"/>
    <cellStyle name="Calculation" xfId="8" builtinId="22"/>
    <cellStyle name="Comma" xfId="7" builtinId="3"/>
    <cellStyle name="Comma 2" xfId="1"/>
    <cellStyle name="Normal" xfId="0" builtinId="0"/>
    <cellStyle name="Normal 2" xfId="2"/>
    <cellStyle name="Percent" xfId="3" builtinId="5"/>
    <cellStyle name="Percent 2" xfId="4"/>
    <cellStyle name="Percent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992B1"/>
      <rgbColor rgb="00A5B6CB"/>
      <rgbColor rgb="00FFFF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4</xdr:row>
      <xdr:rowOff>85725</xdr:rowOff>
    </xdr:from>
    <xdr:to>
      <xdr:col>2</xdr:col>
      <xdr:colOff>590550</xdr:colOff>
      <xdr:row>4</xdr:row>
      <xdr:rowOff>257175</xdr:rowOff>
    </xdr:to>
    <xdr:sp macro="" textlink="">
      <xdr:nvSpPr>
        <xdr:cNvPr id="2" name="AutoShape 68"/>
        <xdr:cNvSpPr>
          <a:spLocks noChangeArrowheads="1"/>
        </xdr:cNvSpPr>
      </xdr:nvSpPr>
      <xdr:spPr bwMode="auto">
        <a:xfrm>
          <a:off x="36671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438150</xdr:colOff>
      <xdr:row>4</xdr:row>
      <xdr:rowOff>85725</xdr:rowOff>
    </xdr:from>
    <xdr:to>
      <xdr:col>3</xdr:col>
      <xdr:colOff>628650</xdr:colOff>
      <xdr:row>4</xdr:row>
      <xdr:rowOff>257175</xdr:rowOff>
    </xdr:to>
    <xdr:sp macro="" textlink="">
      <xdr:nvSpPr>
        <xdr:cNvPr id="3" name="AutoShape 68"/>
        <xdr:cNvSpPr>
          <a:spLocks noChangeArrowheads="1"/>
        </xdr:cNvSpPr>
      </xdr:nvSpPr>
      <xdr:spPr bwMode="auto">
        <a:xfrm>
          <a:off x="47434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4</xdr:col>
      <xdr:colOff>419100</xdr:colOff>
      <xdr:row>4</xdr:row>
      <xdr:rowOff>85725</xdr:rowOff>
    </xdr:from>
    <xdr:to>
      <xdr:col>4</xdr:col>
      <xdr:colOff>609600</xdr:colOff>
      <xdr:row>4</xdr:row>
      <xdr:rowOff>257175</xdr:rowOff>
    </xdr:to>
    <xdr:sp macro="" textlink="">
      <xdr:nvSpPr>
        <xdr:cNvPr id="4" name="AutoShape 68"/>
        <xdr:cNvSpPr>
          <a:spLocks noChangeArrowheads="1"/>
        </xdr:cNvSpPr>
      </xdr:nvSpPr>
      <xdr:spPr bwMode="auto">
        <a:xfrm>
          <a:off x="57626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5</xdr:col>
      <xdr:colOff>419100</xdr:colOff>
      <xdr:row>4</xdr:row>
      <xdr:rowOff>85725</xdr:rowOff>
    </xdr:from>
    <xdr:to>
      <xdr:col>5</xdr:col>
      <xdr:colOff>609600</xdr:colOff>
      <xdr:row>4</xdr:row>
      <xdr:rowOff>257175</xdr:rowOff>
    </xdr:to>
    <xdr:sp macro="" textlink="">
      <xdr:nvSpPr>
        <xdr:cNvPr id="5" name="AutoShape 68"/>
        <xdr:cNvSpPr>
          <a:spLocks noChangeArrowheads="1"/>
        </xdr:cNvSpPr>
      </xdr:nvSpPr>
      <xdr:spPr bwMode="auto">
        <a:xfrm>
          <a:off x="68008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6</xdr:col>
      <xdr:colOff>457200</xdr:colOff>
      <xdr:row>4</xdr:row>
      <xdr:rowOff>85725</xdr:rowOff>
    </xdr:from>
    <xdr:to>
      <xdr:col>6</xdr:col>
      <xdr:colOff>647700</xdr:colOff>
      <xdr:row>4</xdr:row>
      <xdr:rowOff>257175</xdr:rowOff>
    </xdr:to>
    <xdr:sp macro="" textlink="">
      <xdr:nvSpPr>
        <xdr:cNvPr id="6" name="AutoShape 68"/>
        <xdr:cNvSpPr>
          <a:spLocks noChangeArrowheads="1"/>
        </xdr:cNvSpPr>
      </xdr:nvSpPr>
      <xdr:spPr bwMode="auto">
        <a:xfrm>
          <a:off x="78771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7</xdr:col>
      <xdr:colOff>400050</xdr:colOff>
      <xdr:row>4</xdr:row>
      <xdr:rowOff>85725</xdr:rowOff>
    </xdr:from>
    <xdr:to>
      <xdr:col>7</xdr:col>
      <xdr:colOff>590550</xdr:colOff>
      <xdr:row>4</xdr:row>
      <xdr:rowOff>257175</xdr:rowOff>
    </xdr:to>
    <xdr:sp macro="" textlink="">
      <xdr:nvSpPr>
        <xdr:cNvPr id="7" name="AutoShape 68"/>
        <xdr:cNvSpPr>
          <a:spLocks noChangeArrowheads="1"/>
        </xdr:cNvSpPr>
      </xdr:nvSpPr>
      <xdr:spPr bwMode="auto">
        <a:xfrm>
          <a:off x="8858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8</xdr:col>
      <xdr:colOff>447675</xdr:colOff>
      <xdr:row>4</xdr:row>
      <xdr:rowOff>85725</xdr:rowOff>
    </xdr:from>
    <xdr:to>
      <xdr:col>8</xdr:col>
      <xdr:colOff>638175</xdr:colOff>
      <xdr:row>4</xdr:row>
      <xdr:rowOff>257175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99441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9</xdr:col>
      <xdr:colOff>438150</xdr:colOff>
      <xdr:row>4</xdr:row>
      <xdr:rowOff>85725</xdr:rowOff>
    </xdr:from>
    <xdr:to>
      <xdr:col>9</xdr:col>
      <xdr:colOff>628650</xdr:colOff>
      <xdr:row>4</xdr:row>
      <xdr:rowOff>257175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097280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10</xdr:col>
      <xdr:colOff>457200</xdr:colOff>
      <xdr:row>4</xdr:row>
      <xdr:rowOff>85725</xdr:rowOff>
    </xdr:from>
    <xdr:to>
      <xdr:col>10</xdr:col>
      <xdr:colOff>647700</xdr:colOff>
      <xdr:row>4</xdr:row>
      <xdr:rowOff>257175</xdr:rowOff>
    </xdr:to>
    <xdr:sp macro="" textlink="">
      <xdr:nvSpPr>
        <xdr:cNvPr id="10" name="AutoShape 68"/>
        <xdr:cNvSpPr>
          <a:spLocks noChangeArrowheads="1"/>
        </xdr:cNvSpPr>
      </xdr:nvSpPr>
      <xdr:spPr bwMode="auto">
        <a:xfrm>
          <a:off x="1203007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11</xdr:col>
      <xdr:colOff>438150</xdr:colOff>
      <xdr:row>4</xdr:row>
      <xdr:rowOff>85725</xdr:rowOff>
    </xdr:from>
    <xdr:to>
      <xdr:col>11</xdr:col>
      <xdr:colOff>628650</xdr:colOff>
      <xdr:row>4</xdr:row>
      <xdr:rowOff>257175</xdr:rowOff>
    </xdr:to>
    <xdr:sp macro="" textlink="">
      <xdr:nvSpPr>
        <xdr:cNvPr id="11" name="AutoShape 68"/>
        <xdr:cNvSpPr>
          <a:spLocks noChangeArrowheads="1"/>
        </xdr:cNvSpPr>
      </xdr:nvSpPr>
      <xdr:spPr bwMode="auto">
        <a:xfrm>
          <a:off x="130492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12</xdr:col>
      <xdr:colOff>457200</xdr:colOff>
      <xdr:row>4</xdr:row>
      <xdr:rowOff>85725</xdr:rowOff>
    </xdr:from>
    <xdr:to>
      <xdr:col>12</xdr:col>
      <xdr:colOff>647700</xdr:colOff>
      <xdr:row>4</xdr:row>
      <xdr:rowOff>257175</xdr:rowOff>
    </xdr:to>
    <xdr:sp macro="" textlink="">
      <xdr:nvSpPr>
        <xdr:cNvPr id="12" name="AutoShape 68"/>
        <xdr:cNvSpPr>
          <a:spLocks noChangeArrowheads="1"/>
        </xdr:cNvSpPr>
      </xdr:nvSpPr>
      <xdr:spPr bwMode="auto">
        <a:xfrm>
          <a:off x="141065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13</xdr:col>
      <xdr:colOff>419100</xdr:colOff>
      <xdr:row>4</xdr:row>
      <xdr:rowOff>85725</xdr:rowOff>
    </xdr:from>
    <xdr:to>
      <xdr:col>13</xdr:col>
      <xdr:colOff>609600</xdr:colOff>
      <xdr:row>4</xdr:row>
      <xdr:rowOff>257175</xdr:rowOff>
    </xdr:to>
    <xdr:sp macro="" textlink="">
      <xdr:nvSpPr>
        <xdr:cNvPr id="13" name="AutoShape 68"/>
        <xdr:cNvSpPr>
          <a:spLocks noChangeArrowheads="1"/>
        </xdr:cNvSpPr>
      </xdr:nvSpPr>
      <xdr:spPr bwMode="auto">
        <a:xfrm>
          <a:off x="15106650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  <xdr:twoCellAnchor>
    <xdr:from>
      <xdr:col>14</xdr:col>
      <xdr:colOff>438150</xdr:colOff>
      <xdr:row>4</xdr:row>
      <xdr:rowOff>85725</xdr:rowOff>
    </xdr:from>
    <xdr:to>
      <xdr:col>14</xdr:col>
      <xdr:colOff>628650</xdr:colOff>
      <xdr:row>4</xdr:row>
      <xdr:rowOff>257175</xdr:rowOff>
    </xdr:to>
    <xdr:sp macro="" textlink="">
      <xdr:nvSpPr>
        <xdr:cNvPr id="14" name="AutoShape 68"/>
        <xdr:cNvSpPr>
          <a:spLocks noChangeArrowheads="1"/>
        </xdr:cNvSpPr>
      </xdr:nvSpPr>
      <xdr:spPr bwMode="auto">
        <a:xfrm>
          <a:off x="16163925" y="1571625"/>
          <a:ext cx="190500" cy="17145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eaVert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na%20Dolidze/Desktop/&#4321;&#4322;&#4304;&#4322;&#4312;&#4321;&#4322;&#4312;&#4313;&#4304;%20-%20&#4321;&#4304;&#4310;&#4326;&#4309;&#4304;&#4320;&#4312;/&#4304;&#4333;&#4304;&#4320;&#4304;%202018/2018-12%20&#4311;&#4309;&#4308;/2018%20-12%20&#4311;&#4309;&#43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"/>
      <sheetName val="საზღვარი - 2018"/>
      <sheetName val="საზღვარი - დეკემბერი"/>
      <sheetName val="სამიზნე ქვეყნები"/>
      <sheetName val="სამიზნე - წილი"/>
      <sheetName val="ტოპ 10"/>
      <sheetName val="ტერმინები"/>
    </sheetNames>
    <sheetDataSet>
      <sheetData sheetId="0"/>
      <sheetData sheetId="1">
        <row r="8">
          <cell r="C8">
            <v>1683077</v>
          </cell>
          <cell r="D8">
            <v>1931179</v>
          </cell>
        </row>
        <row r="18">
          <cell r="C18">
            <v>1307969</v>
          </cell>
          <cell r="D18">
            <v>1552529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N26" sqref="N26"/>
    </sheetView>
  </sheetViews>
  <sheetFormatPr defaultRowHeight="12.75" x14ac:dyDescent="0.2"/>
  <cols>
    <col min="1" max="1" width="10.85546875" customWidth="1"/>
    <col min="2" max="2" width="38.42578125" customWidth="1"/>
    <col min="3" max="3" width="21.140625" customWidth="1"/>
    <col min="4" max="4" width="21.7109375" customWidth="1"/>
    <col min="5" max="5" width="16.85546875" customWidth="1"/>
    <col min="6" max="6" width="15.85546875" customWidth="1"/>
  </cols>
  <sheetData>
    <row r="1" spans="2:7" ht="24" customHeight="1" x14ac:dyDescent="0.2"/>
    <row r="2" spans="2:7" ht="23.25" customHeight="1" x14ac:dyDescent="0.2">
      <c r="B2" s="45" t="s">
        <v>20</v>
      </c>
      <c r="C2" s="45"/>
      <c r="D2" s="45"/>
      <c r="E2" s="45"/>
      <c r="F2" s="45"/>
    </row>
    <row r="3" spans="2:7" ht="13.5" thickBot="1" x14ac:dyDescent="0.25"/>
    <row r="4" spans="2:7" ht="36.75" customHeight="1" x14ac:dyDescent="0.2">
      <c r="B4" s="13" t="s">
        <v>5</v>
      </c>
      <c r="C4" s="14">
        <v>2017</v>
      </c>
      <c r="D4" s="14">
        <v>2018</v>
      </c>
      <c r="E4" s="14" t="s">
        <v>1</v>
      </c>
      <c r="F4" s="27" t="s">
        <v>2</v>
      </c>
    </row>
    <row r="5" spans="2:7" ht="24" customHeight="1" x14ac:dyDescent="0.2">
      <c r="B5" s="15" t="s">
        <v>7</v>
      </c>
      <c r="C5" s="30">
        <f>'[1]საზღვარი - 2018'!C8</f>
        <v>1683077</v>
      </c>
      <c r="D5" s="30">
        <f>'[1]საზღვარი - 2018'!D8</f>
        <v>1931179</v>
      </c>
      <c r="E5" s="16">
        <f>D5-C5</f>
        <v>248102</v>
      </c>
      <c r="F5" s="28">
        <f>D5/C5-1</f>
        <v>0.14740977388437959</v>
      </c>
    </row>
    <row r="6" spans="2:7" ht="26.25" customHeight="1" x14ac:dyDescent="0.2">
      <c r="B6" s="15" t="s">
        <v>8</v>
      </c>
      <c r="C6" s="30">
        <f>'[1]საზღვარი - 2018'!C18</f>
        <v>1307969</v>
      </c>
      <c r="D6" s="30">
        <f>'[1]საზღვარი - 2018'!D18</f>
        <v>1552529</v>
      </c>
      <c r="E6" s="16">
        <f t="shared" ref="E6:E7" si="0">D6-C6</f>
        <v>244560</v>
      </c>
      <c r="F6" s="28">
        <f t="shared" ref="F6:F7" si="1">D6/C6-1</f>
        <v>0.1869769084741304</v>
      </c>
      <c r="G6" s="20"/>
    </row>
    <row r="7" spans="2:7" ht="19.5" customHeight="1" thickBot="1" x14ac:dyDescent="0.25">
      <c r="B7" s="17" t="s">
        <v>9</v>
      </c>
      <c r="C7" s="18">
        <f>C5-C6</f>
        <v>375108</v>
      </c>
      <c r="D7" s="18">
        <f>D5-D6</f>
        <v>378650</v>
      </c>
      <c r="E7" s="19">
        <f t="shared" si="0"/>
        <v>3542</v>
      </c>
      <c r="F7" s="29">
        <f t="shared" si="1"/>
        <v>9.44261386054146E-3</v>
      </c>
    </row>
    <row r="8" spans="2:7" x14ac:dyDescent="0.2">
      <c r="F8" s="12"/>
    </row>
    <row r="9" spans="2:7" x14ac:dyDescent="0.2">
      <c r="F9" s="12"/>
    </row>
    <row r="10" spans="2:7" ht="12" customHeight="1" x14ac:dyDescent="0.2"/>
    <row r="11" spans="2:7" x14ac:dyDescent="0.2">
      <c r="B11" s="2" t="s">
        <v>3</v>
      </c>
      <c r="C11" s="1"/>
      <c r="D11" s="1"/>
      <c r="E11" s="1"/>
      <c r="F11" s="1"/>
      <c r="G11" s="1"/>
    </row>
    <row r="12" spans="2:7" x14ac:dyDescent="0.2">
      <c r="G12" s="1"/>
    </row>
  </sheetData>
  <mergeCells count="1">
    <mergeCell ref="B2:F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E19" sqref="E19"/>
    </sheetView>
  </sheetViews>
  <sheetFormatPr defaultRowHeight="12.75" x14ac:dyDescent="0.2"/>
  <cols>
    <col min="1" max="1" width="13.7109375" customWidth="1"/>
    <col min="2" max="2" width="30.42578125" customWidth="1"/>
    <col min="3" max="3" width="21.5703125" customWidth="1"/>
    <col min="4" max="4" width="23.140625" customWidth="1"/>
    <col min="5" max="5" width="16.85546875" customWidth="1"/>
    <col min="6" max="6" width="16.140625" customWidth="1"/>
  </cols>
  <sheetData>
    <row r="1" spans="1:6" ht="21.75" customHeight="1" x14ac:dyDescent="0.2"/>
    <row r="2" spans="1:6" ht="22.5" customHeight="1" x14ac:dyDescent="0.2">
      <c r="B2" s="47" t="s">
        <v>17</v>
      </c>
      <c r="C2" s="47"/>
      <c r="D2" s="47"/>
      <c r="E2" s="47"/>
      <c r="F2" s="47"/>
    </row>
    <row r="3" spans="1:6" ht="13.5" thickBot="1" x14ac:dyDescent="0.25"/>
    <row r="4" spans="1:6" ht="29.25" customHeight="1" x14ac:dyDescent="0.2">
      <c r="B4" s="13" t="s">
        <v>4</v>
      </c>
      <c r="C4" s="14">
        <v>2017</v>
      </c>
      <c r="D4" s="14">
        <v>2018</v>
      </c>
      <c r="E4" s="14" t="s">
        <v>0</v>
      </c>
      <c r="F4" s="27" t="s">
        <v>2</v>
      </c>
    </row>
    <row r="5" spans="1:6" x14ac:dyDescent="0.2">
      <c r="B5" s="7" t="s">
        <v>6</v>
      </c>
      <c r="C5" s="3">
        <v>1101317</v>
      </c>
      <c r="D5" s="3">
        <v>1296833</v>
      </c>
      <c r="E5" s="3">
        <f t="shared" ref="E5:E7" si="0">D5-C5</f>
        <v>195516</v>
      </c>
      <c r="F5" s="5">
        <f t="shared" ref="F5:F7" si="1">E5/C5</f>
        <v>0.17752926723186876</v>
      </c>
    </row>
    <row r="6" spans="1:6" x14ac:dyDescent="0.2">
      <c r="A6" s="10"/>
      <c r="B6" s="7" t="s">
        <v>10</v>
      </c>
      <c r="C6" s="3">
        <v>193699</v>
      </c>
      <c r="D6" s="3">
        <v>239251</v>
      </c>
      <c r="E6" s="3">
        <f t="shared" si="0"/>
        <v>45552</v>
      </c>
      <c r="F6" s="5">
        <f t="shared" si="1"/>
        <v>0.23516899932369295</v>
      </c>
    </row>
    <row r="7" spans="1:6" ht="13.5" thickBot="1" x14ac:dyDescent="0.25">
      <c r="A7" s="10"/>
      <c r="B7" s="8" t="s">
        <v>11</v>
      </c>
      <c r="C7" s="4">
        <v>12953</v>
      </c>
      <c r="D7" s="4">
        <v>16445</v>
      </c>
      <c r="E7" s="4">
        <f t="shared" si="0"/>
        <v>3492</v>
      </c>
      <c r="F7" s="6">
        <f t="shared" si="1"/>
        <v>0.26959005635760058</v>
      </c>
    </row>
    <row r="8" spans="1:6" x14ac:dyDescent="0.2">
      <c r="B8" s="11"/>
      <c r="C8" s="11"/>
      <c r="D8" s="11"/>
    </row>
    <row r="9" spans="1:6" x14ac:dyDescent="0.2">
      <c r="B9" s="11"/>
      <c r="C9" s="11"/>
      <c r="D9" s="11"/>
    </row>
    <row r="11" spans="1:6" x14ac:dyDescent="0.2">
      <c r="B11" s="9" t="s">
        <v>3</v>
      </c>
    </row>
    <row r="12" spans="1:6" x14ac:dyDescent="0.2">
      <c r="B12" s="46"/>
      <c r="C12" s="46"/>
      <c r="D12" s="46"/>
      <c r="E12" s="46"/>
      <c r="F12" s="46"/>
    </row>
  </sheetData>
  <mergeCells count="2">
    <mergeCell ref="B12:F12"/>
    <mergeCell ref="B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3"/>
  <sheetViews>
    <sheetView workbookViewId="0">
      <selection activeCell="C20" sqref="C20"/>
    </sheetView>
  </sheetViews>
  <sheetFormatPr defaultRowHeight="15" customHeight="1" x14ac:dyDescent="0.2"/>
  <cols>
    <col min="1" max="1" width="5" style="31" customWidth="1"/>
    <col min="2" max="2" width="44" style="31" customWidth="1"/>
    <col min="3" max="15" width="15.5703125" style="31" customWidth="1"/>
    <col min="16" max="16384" width="9.140625" style="31"/>
  </cols>
  <sheetData>
    <row r="1" spans="2:15" ht="23.25" customHeight="1" x14ac:dyDescent="0.2">
      <c r="B1" s="32"/>
      <c r="C1" s="32" t="s">
        <v>22</v>
      </c>
      <c r="D1" s="32" t="s">
        <v>23</v>
      </c>
      <c r="E1" s="32" t="s">
        <v>24</v>
      </c>
      <c r="F1" s="32" t="s">
        <v>25</v>
      </c>
      <c r="G1" s="32" t="s">
        <v>26</v>
      </c>
      <c r="H1" s="32" t="s">
        <v>27</v>
      </c>
      <c r="I1" s="32" t="s">
        <v>28</v>
      </c>
      <c r="J1" s="32" t="s">
        <v>29</v>
      </c>
      <c r="K1" s="32" t="s">
        <v>30</v>
      </c>
      <c r="L1" s="32" t="s">
        <v>31</v>
      </c>
      <c r="M1" s="32" t="s">
        <v>32</v>
      </c>
      <c r="N1" s="32" t="s">
        <v>33</v>
      </c>
      <c r="O1" s="32">
        <v>2017</v>
      </c>
    </row>
    <row r="2" spans="2:15" ht="30" x14ac:dyDescent="0.2">
      <c r="B2" s="32" t="s">
        <v>34</v>
      </c>
      <c r="C2" s="33">
        <v>92726</v>
      </c>
      <c r="D2" s="33">
        <v>80223</v>
      </c>
      <c r="E2" s="33">
        <v>105020</v>
      </c>
      <c r="F2" s="33">
        <v>110176</v>
      </c>
      <c r="G2" s="33">
        <v>126211</v>
      </c>
      <c r="H2" s="33">
        <v>142752</v>
      </c>
      <c r="I2" s="33">
        <v>229347</v>
      </c>
      <c r="J2" s="33">
        <v>248371</v>
      </c>
      <c r="K2" s="33">
        <v>199996</v>
      </c>
      <c r="L2" s="33">
        <v>129916</v>
      </c>
      <c r="M2" s="33">
        <v>108733</v>
      </c>
      <c r="N2" s="33">
        <v>109606</v>
      </c>
      <c r="O2" s="33">
        <f>SUM(C2:N2)</f>
        <v>1683077</v>
      </c>
    </row>
    <row r="3" spans="2:15" ht="30" customHeight="1" x14ac:dyDescent="0.2">
      <c r="B3" s="34" t="s">
        <v>35</v>
      </c>
      <c r="C3" s="35">
        <f>C2-C4</f>
        <v>24589</v>
      </c>
      <c r="D3" s="35">
        <f t="shared" ref="D3:N3" si="0">D2-D4</f>
        <v>20897</v>
      </c>
      <c r="E3" s="35">
        <f t="shared" si="0"/>
        <v>27614</v>
      </c>
      <c r="F3" s="35">
        <f t="shared" si="0"/>
        <v>26328</v>
      </c>
      <c r="G3" s="35">
        <f t="shared" si="0"/>
        <v>27507</v>
      </c>
      <c r="H3" s="35">
        <f t="shared" si="0"/>
        <v>31463</v>
      </c>
      <c r="I3" s="35">
        <f t="shared" si="0"/>
        <v>46005</v>
      </c>
      <c r="J3" s="35">
        <f t="shared" si="0"/>
        <v>51403</v>
      </c>
      <c r="K3" s="35">
        <f t="shared" si="0"/>
        <v>35171</v>
      </c>
      <c r="L3" s="35">
        <f t="shared" si="0"/>
        <v>27617</v>
      </c>
      <c r="M3" s="35">
        <f t="shared" si="0"/>
        <v>27075</v>
      </c>
      <c r="N3" s="35">
        <f t="shared" si="0"/>
        <v>29439</v>
      </c>
      <c r="O3" s="35">
        <f>O2-O4</f>
        <v>375108</v>
      </c>
    </row>
    <row r="4" spans="2:15" ht="30" x14ac:dyDescent="0.2">
      <c r="B4" s="36" t="s">
        <v>17</v>
      </c>
      <c r="C4" s="37">
        <v>68137</v>
      </c>
      <c r="D4" s="37">
        <v>59326</v>
      </c>
      <c r="E4" s="37">
        <v>77406</v>
      </c>
      <c r="F4" s="37">
        <v>83848</v>
      </c>
      <c r="G4" s="37">
        <v>98704</v>
      </c>
      <c r="H4" s="37">
        <v>111289</v>
      </c>
      <c r="I4" s="37">
        <v>183342</v>
      </c>
      <c r="J4" s="37">
        <v>196968</v>
      </c>
      <c r="K4" s="37">
        <v>164825</v>
      </c>
      <c r="L4" s="37">
        <v>102299</v>
      </c>
      <c r="M4" s="37">
        <v>81658</v>
      </c>
      <c r="N4" s="37">
        <v>80167</v>
      </c>
      <c r="O4" s="37">
        <f>SUM(C4:N4)</f>
        <v>1307969</v>
      </c>
    </row>
    <row r="5" spans="2:15" ht="44.25" customHeight="1" x14ac:dyDescent="0.2">
      <c r="B5" s="36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5" s="38" customFormat="1" ht="15" customHeight="1" x14ac:dyDescent="0.2">
      <c r="B6" s="39" t="s">
        <v>10</v>
      </c>
      <c r="C6" s="39">
        <v>1885</v>
      </c>
      <c r="D6" s="39">
        <v>1772</v>
      </c>
      <c r="E6" s="39">
        <v>4523</v>
      </c>
      <c r="F6" s="39">
        <v>7209</v>
      </c>
      <c r="G6" s="39">
        <v>11916</v>
      </c>
      <c r="H6" s="39">
        <v>22635</v>
      </c>
      <c r="I6" s="39">
        <v>36838</v>
      </c>
      <c r="J6" s="39">
        <v>41493</v>
      </c>
      <c r="K6" s="39">
        <v>37983</v>
      </c>
      <c r="L6" s="39">
        <v>16714</v>
      </c>
      <c r="M6" s="39">
        <v>7513</v>
      </c>
      <c r="N6" s="39">
        <v>3218</v>
      </c>
      <c r="O6" s="39">
        <f>SUM(C6:N6)</f>
        <v>193699</v>
      </c>
    </row>
    <row r="7" spans="2:15" s="38" customFormat="1" ht="15" customHeight="1" x14ac:dyDescent="0.2">
      <c r="B7" s="39" t="s">
        <v>11</v>
      </c>
      <c r="C7" s="39">
        <v>692</v>
      </c>
      <c r="D7" s="39">
        <v>774</v>
      </c>
      <c r="E7" s="39">
        <v>895</v>
      </c>
      <c r="F7" s="39">
        <v>1091</v>
      </c>
      <c r="G7" s="39">
        <v>1076</v>
      </c>
      <c r="H7" s="39">
        <v>1357</v>
      </c>
      <c r="I7" s="39">
        <v>1265</v>
      </c>
      <c r="J7" s="39">
        <v>1547</v>
      </c>
      <c r="K7" s="39">
        <v>1243</v>
      </c>
      <c r="L7" s="39">
        <v>1060</v>
      </c>
      <c r="M7" s="39">
        <v>867</v>
      </c>
      <c r="N7" s="39">
        <v>1086</v>
      </c>
      <c r="O7" s="39">
        <f t="shared" ref="O7:O8" si="1">SUM(C7:N7)</f>
        <v>12953</v>
      </c>
    </row>
    <row r="8" spans="2:15" s="38" customFormat="1" ht="15" customHeight="1" x14ac:dyDescent="0.2">
      <c r="B8" s="39" t="s">
        <v>6</v>
      </c>
      <c r="C8" s="39">
        <v>65560</v>
      </c>
      <c r="D8" s="39">
        <v>56780</v>
      </c>
      <c r="E8" s="39">
        <v>71988</v>
      </c>
      <c r="F8" s="39">
        <v>75548</v>
      </c>
      <c r="G8" s="39">
        <v>85712</v>
      </c>
      <c r="H8" s="39">
        <v>87297</v>
      </c>
      <c r="I8" s="39">
        <v>145239</v>
      </c>
      <c r="J8" s="39">
        <v>153928</v>
      </c>
      <c r="K8" s="39">
        <v>125599</v>
      </c>
      <c r="L8" s="39">
        <v>84525</v>
      </c>
      <c r="M8" s="39">
        <v>73278</v>
      </c>
      <c r="N8" s="39">
        <v>75863</v>
      </c>
      <c r="O8" s="39">
        <f t="shared" si="1"/>
        <v>1101317</v>
      </c>
    </row>
    <row r="9" spans="2:15" ht="12" x14ac:dyDescent="0.2"/>
    <row r="10" spans="2:15" ht="12" x14ac:dyDescent="0.2"/>
    <row r="13" spans="2:15" ht="12" x14ac:dyDescent="0.2">
      <c r="B13" s="40" t="s">
        <v>3</v>
      </c>
      <c r="C13" s="40"/>
      <c r="D13" s="40"/>
      <c r="E13" s="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tabSelected="1" workbookViewId="0">
      <selection activeCell="F23" sqref="F23"/>
    </sheetView>
  </sheetViews>
  <sheetFormatPr defaultRowHeight="15" customHeight="1" x14ac:dyDescent="0.2"/>
  <cols>
    <col min="1" max="1" width="5" style="31" customWidth="1"/>
    <col min="2" max="2" width="44" style="31" customWidth="1"/>
    <col min="3" max="15" width="15.5703125" style="31" customWidth="1"/>
    <col min="16" max="16384" width="9.140625" style="31"/>
  </cols>
  <sheetData>
    <row r="1" spans="2:15" ht="19.5" customHeight="1" x14ac:dyDescent="0.2">
      <c r="B1" s="32"/>
      <c r="C1" s="32" t="s">
        <v>22</v>
      </c>
      <c r="D1" s="32" t="s">
        <v>23</v>
      </c>
      <c r="E1" s="32" t="s">
        <v>24</v>
      </c>
      <c r="F1" s="32" t="s">
        <v>25</v>
      </c>
      <c r="G1" s="32" t="s">
        <v>26</v>
      </c>
      <c r="H1" s="32" t="s">
        <v>27</v>
      </c>
      <c r="I1" s="32" t="s">
        <v>28</v>
      </c>
      <c r="J1" s="32" t="s">
        <v>29</v>
      </c>
      <c r="K1" s="32" t="s">
        <v>30</v>
      </c>
      <c r="L1" s="32" t="s">
        <v>31</v>
      </c>
      <c r="M1" s="32" t="s">
        <v>32</v>
      </c>
      <c r="N1" s="32" t="s">
        <v>33</v>
      </c>
      <c r="O1" s="32">
        <v>2018</v>
      </c>
    </row>
    <row r="2" spans="2:15" ht="30" x14ac:dyDescent="0.2">
      <c r="B2" s="32" t="s">
        <v>34</v>
      </c>
      <c r="C2" s="33">
        <v>114947</v>
      </c>
      <c r="D2" s="33">
        <v>101890</v>
      </c>
      <c r="E2" s="33">
        <v>128539</v>
      </c>
      <c r="F2" s="33">
        <v>151354</v>
      </c>
      <c r="G2" s="33">
        <v>135345</v>
      </c>
      <c r="H2" s="33">
        <v>176362</v>
      </c>
      <c r="I2" s="33">
        <v>275229</v>
      </c>
      <c r="J2" s="33">
        <v>307824</v>
      </c>
      <c r="K2" s="33">
        <v>201369</v>
      </c>
      <c r="L2" s="33">
        <v>132609</v>
      </c>
      <c r="M2" s="33">
        <v>105420</v>
      </c>
      <c r="N2" s="33">
        <v>100291</v>
      </c>
      <c r="O2" s="33">
        <f>SUM(C2:N2)</f>
        <v>1931179</v>
      </c>
    </row>
    <row r="3" spans="2:15" ht="19.5" customHeight="1" x14ac:dyDescent="0.2">
      <c r="B3" s="34" t="s">
        <v>35</v>
      </c>
      <c r="C3" s="35">
        <f>C2-C4</f>
        <v>26219</v>
      </c>
      <c r="D3" s="35">
        <f t="shared" ref="D3:N3" si="0">D2-D4</f>
        <v>24123</v>
      </c>
      <c r="E3" s="35">
        <f t="shared" si="0"/>
        <v>30331</v>
      </c>
      <c r="F3" s="35">
        <f t="shared" si="0"/>
        <v>27988</v>
      </c>
      <c r="G3" s="35">
        <f t="shared" si="0"/>
        <v>26075</v>
      </c>
      <c r="H3" s="35">
        <f t="shared" si="0"/>
        <v>34518</v>
      </c>
      <c r="I3" s="35">
        <f t="shared" si="0"/>
        <v>52816</v>
      </c>
      <c r="J3" s="35">
        <f t="shared" si="0"/>
        <v>56011</v>
      </c>
      <c r="K3" s="35">
        <f t="shared" si="0"/>
        <v>31665</v>
      </c>
      <c r="L3" s="35">
        <f t="shared" si="0"/>
        <v>24448</v>
      </c>
      <c r="M3" s="35">
        <f t="shared" si="0"/>
        <v>22116</v>
      </c>
      <c r="N3" s="35">
        <f t="shared" si="0"/>
        <v>22340</v>
      </c>
      <c r="O3" s="35">
        <f>O2-O4</f>
        <v>378650</v>
      </c>
    </row>
    <row r="4" spans="2:15" ht="36" customHeight="1" x14ac:dyDescent="0.2">
      <c r="B4" s="36" t="s">
        <v>17</v>
      </c>
      <c r="C4" s="37">
        <v>88728</v>
      </c>
      <c r="D4" s="37">
        <v>77767</v>
      </c>
      <c r="E4" s="37">
        <v>98208</v>
      </c>
      <c r="F4" s="37">
        <v>123366</v>
      </c>
      <c r="G4" s="37">
        <v>109270</v>
      </c>
      <c r="H4" s="37">
        <v>141844</v>
      </c>
      <c r="I4" s="37">
        <v>222413</v>
      </c>
      <c r="J4" s="37">
        <v>251813</v>
      </c>
      <c r="K4" s="37">
        <v>169704</v>
      </c>
      <c r="L4" s="37">
        <v>108161</v>
      </c>
      <c r="M4" s="37">
        <v>83304</v>
      </c>
      <c r="N4" s="37">
        <v>77951</v>
      </c>
      <c r="O4" s="37">
        <f>SUM(C4:N4)</f>
        <v>1552529</v>
      </c>
    </row>
    <row r="5" spans="2:15" ht="37.5" customHeight="1" x14ac:dyDescent="0.2">
      <c r="B5" s="36" t="s">
        <v>36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5" s="38" customFormat="1" ht="15" customHeight="1" x14ac:dyDescent="0.2">
      <c r="B6" s="39" t="s">
        <v>10</v>
      </c>
      <c r="C6" s="41">
        <v>3798</v>
      </c>
      <c r="D6" s="41">
        <v>2274</v>
      </c>
      <c r="E6" s="41">
        <v>6979</v>
      </c>
      <c r="F6" s="41">
        <v>11933</v>
      </c>
      <c r="G6" s="41">
        <v>16616</v>
      </c>
      <c r="H6" s="41">
        <v>30775</v>
      </c>
      <c r="I6" s="42">
        <v>42461</v>
      </c>
      <c r="J6" s="43">
        <v>47245</v>
      </c>
      <c r="K6" s="44">
        <v>40518</v>
      </c>
      <c r="L6" s="43">
        <v>20097</v>
      </c>
      <c r="M6" s="43">
        <v>9916</v>
      </c>
      <c r="N6" s="43">
        <v>6639</v>
      </c>
      <c r="O6" s="39">
        <f>SUM(C6:N6)</f>
        <v>239251</v>
      </c>
    </row>
    <row r="7" spans="2:15" s="38" customFormat="1" ht="15" customHeight="1" x14ac:dyDescent="0.2">
      <c r="B7" s="39" t="s">
        <v>11</v>
      </c>
      <c r="C7" s="41">
        <v>900</v>
      </c>
      <c r="D7" s="41">
        <v>920</v>
      </c>
      <c r="E7" s="41">
        <v>1003</v>
      </c>
      <c r="F7" s="41">
        <v>1243</v>
      </c>
      <c r="G7" s="41">
        <v>1636</v>
      </c>
      <c r="H7" s="41">
        <v>1746</v>
      </c>
      <c r="I7" s="42">
        <v>1747</v>
      </c>
      <c r="J7" s="43">
        <v>1720</v>
      </c>
      <c r="K7" s="44">
        <v>1640</v>
      </c>
      <c r="L7" s="43">
        <v>1342</v>
      </c>
      <c r="M7" s="43">
        <v>1168</v>
      </c>
      <c r="N7" s="43">
        <v>1380</v>
      </c>
      <c r="O7" s="39">
        <f t="shared" ref="O7:O8" si="1">SUM(C7:N7)</f>
        <v>16445</v>
      </c>
    </row>
    <row r="8" spans="2:15" s="38" customFormat="1" ht="15" customHeight="1" x14ac:dyDescent="0.2">
      <c r="B8" s="39" t="s">
        <v>6</v>
      </c>
      <c r="C8" s="41">
        <v>84030</v>
      </c>
      <c r="D8" s="41">
        <v>74573</v>
      </c>
      <c r="E8" s="41">
        <v>90226</v>
      </c>
      <c r="F8" s="41">
        <v>110190</v>
      </c>
      <c r="G8" s="41">
        <v>91018</v>
      </c>
      <c r="H8" s="41">
        <v>109323</v>
      </c>
      <c r="I8" s="42">
        <v>178205</v>
      </c>
      <c r="J8" s="43">
        <v>202848</v>
      </c>
      <c r="K8" s="44">
        <v>127546</v>
      </c>
      <c r="L8" s="43">
        <v>86722</v>
      </c>
      <c r="M8" s="43">
        <v>72220</v>
      </c>
      <c r="N8" s="43">
        <v>69932</v>
      </c>
      <c r="O8" s="39">
        <f t="shared" si="1"/>
        <v>1296833</v>
      </c>
    </row>
    <row r="9" spans="2:15" ht="12" x14ac:dyDescent="0.2"/>
    <row r="13" spans="2:15" ht="12" x14ac:dyDescent="0.2">
      <c r="B13" s="40" t="s">
        <v>3</v>
      </c>
      <c r="C13" s="40"/>
      <c r="D13" s="40"/>
      <c r="E13" s="40"/>
    </row>
    <row r="17" spans="7:10" ht="12" x14ac:dyDescent="0.2">
      <c r="G17" s="31" t="s">
        <v>37</v>
      </c>
    </row>
    <row r="19" spans="7:10" ht="12" x14ac:dyDescent="0.2">
      <c r="J19" s="31" t="s">
        <v>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11" sqref="C11"/>
    </sheetView>
  </sheetViews>
  <sheetFormatPr defaultRowHeight="12.75" x14ac:dyDescent="0.2"/>
  <cols>
    <col min="2" max="2" width="35.140625" customWidth="1"/>
    <col min="3" max="3" width="78.140625" customWidth="1"/>
  </cols>
  <sheetData>
    <row r="2" spans="2:3" ht="25.5" customHeight="1" x14ac:dyDescent="0.2">
      <c r="B2" s="26" t="s">
        <v>12</v>
      </c>
      <c r="C2" s="26" t="s">
        <v>13</v>
      </c>
    </row>
    <row r="3" spans="2:3" ht="64.5" customHeight="1" x14ac:dyDescent="0.2">
      <c r="B3" s="21" t="s">
        <v>18</v>
      </c>
      <c r="C3" s="23" t="s">
        <v>14</v>
      </c>
    </row>
    <row r="4" spans="2:3" ht="64.5" customHeight="1" x14ac:dyDescent="0.2">
      <c r="B4" s="21" t="s">
        <v>19</v>
      </c>
      <c r="C4" s="24" t="s">
        <v>15</v>
      </c>
    </row>
    <row r="5" spans="2:3" ht="51" x14ac:dyDescent="0.2">
      <c r="B5" s="22" t="s">
        <v>16</v>
      </c>
      <c r="C5" s="25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ვიზიტის ტიპები</vt:lpstr>
      <vt:lpstr>საზღვარი</vt:lpstr>
      <vt:lpstr>2017</vt:lpstr>
      <vt:lpstr>2018</vt:lpstr>
      <vt:lpstr>ტერმინები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Lali akhvediani</cp:lastModifiedBy>
  <cp:lastPrinted>2016-06-01T07:21:40Z</cp:lastPrinted>
  <dcterms:created xsi:type="dcterms:W3CDTF">2012-06-01T06:45:51Z</dcterms:created>
  <dcterms:modified xsi:type="dcterms:W3CDTF">2019-07-03T12:45:32Z</dcterms:modified>
</cp:coreProperties>
</file>